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18\Misc\Investor Relations\Website Data - Financials Summary\Q4\"/>
    </mc:Choice>
  </mc:AlternateContent>
  <bookViews>
    <workbookView xWindow="6435" yWindow="585" windowWidth="10920" windowHeight="8550" tabRatio="825"/>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55"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Consol!$A$1:$N$68</definedName>
    <definedName name="_xlnm.Print_Area" localSheetId="0">Cover!$B$2:$L$25</definedName>
    <definedName name="_xlnm.Print_Area" localSheetId="2">KFC!$A$1:$I$36</definedName>
    <definedName name="_xlnm.Print_Area" localSheetId="3">'Pizza Hut'!$A$1:$I$38</definedName>
    <definedName name="_xlnm.Print_Area" localSheetId="5">'System SSS'!$A$1:$K$25</definedName>
    <definedName name="_xlnm.Print_Area" localSheetId="4">'Taco Bell'!$A$1:$I$36</definedName>
    <definedName name="_xlnm.Print_Area" localSheetId="6">'Unit Summary_Division &amp; Market'!$A$1:$Q$178</definedName>
    <definedName name="_xlnm.Print_Titles" localSheetId="1">Consol!$A:$A,Consol!$1:$3</definedName>
    <definedName name="_xlnm.Print_Titles" localSheetId="6">'Unit Summary_Division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52511"/>
</workbook>
</file>

<file path=xl/calcChain.xml><?xml version="1.0" encoding="utf-8"?>
<calcChain xmlns="http://schemas.openxmlformats.org/spreadsheetml/2006/main">
  <c r="N159" i="55" l="1"/>
  <c r="N158" i="55"/>
  <c r="J158" i="55"/>
  <c r="N157" i="55"/>
  <c r="F157" i="55"/>
  <c r="N156" i="55"/>
  <c r="N155" i="55"/>
  <c r="N154" i="55"/>
  <c r="J154" i="55"/>
  <c r="F154" i="55"/>
  <c r="P154" i="55" s="1"/>
  <c r="N153" i="55"/>
  <c r="J153" i="55"/>
  <c r="F153" i="55"/>
  <c r="N151" i="55"/>
  <c r="J151" i="55"/>
  <c r="N150" i="55"/>
  <c r="J150" i="55"/>
  <c r="F149" i="55"/>
  <c r="N148" i="55"/>
  <c r="F148" i="55"/>
  <c r="N147" i="55"/>
  <c r="N146" i="55"/>
  <c r="N145" i="55"/>
  <c r="F145" i="55"/>
  <c r="N144" i="55"/>
  <c r="F144" i="55"/>
  <c r="N143" i="55"/>
  <c r="N142" i="55"/>
  <c r="N141" i="55"/>
  <c r="F141" i="55"/>
  <c r="N140" i="55"/>
  <c r="F140" i="55"/>
  <c r="N139" i="55"/>
  <c r="J139" i="55"/>
  <c r="N138" i="55"/>
  <c r="J138" i="55"/>
  <c r="N137" i="55"/>
  <c r="N136" i="55"/>
  <c r="J136" i="55"/>
  <c r="N135" i="55"/>
  <c r="J135" i="55"/>
  <c r="N134" i="55"/>
  <c r="J134" i="55"/>
  <c r="F133" i="55"/>
  <c r="J132" i="55"/>
  <c r="N131" i="55"/>
  <c r="J131" i="55"/>
  <c r="N130" i="55"/>
  <c r="J130" i="55"/>
  <c r="F130" i="55"/>
  <c r="N129" i="55"/>
  <c r="N128" i="55"/>
  <c r="N127" i="55"/>
  <c r="J127" i="55"/>
  <c r="F127" i="55"/>
  <c r="N125" i="55"/>
  <c r="F125" i="55"/>
  <c r="N124" i="55"/>
  <c r="N122" i="55"/>
  <c r="J122" i="55"/>
  <c r="F121" i="55"/>
  <c r="N120" i="55"/>
  <c r="N119" i="55"/>
  <c r="J119" i="55"/>
  <c r="N118" i="55"/>
  <c r="J118" i="55"/>
  <c r="N117" i="55"/>
  <c r="N116" i="55"/>
  <c r="J116" i="55"/>
  <c r="N115" i="55"/>
  <c r="N114" i="55"/>
  <c r="F114" i="55"/>
  <c r="N113" i="55"/>
  <c r="J113" i="55"/>
  <c r="F113" i="55"/>
  <c r="N112" i="55"/>
  <c r="J112" i="55"/>
  <c r="F112" i="55"/>
  <c r="N111" i="55"/>
  <c r="N110" i="55"/>
  <c r="F110" i="55"/>
  <c r="N109" i="55"/>
  <c r="J108" i="55"/>
  <c r="N107" i="55"/>
  <c r="J107" i="55"/>
  <c r="N106" i="55"/>
  <c r="J106" i="55"/>
  <c r="N105" i="55"/>
  <c r="N104" i="55"/>
  <c r="J104" i="55"/>
  <c r="N103" i="55"/>
  <c r="N102" i="55"/>
  <c r="N101" i="55"/>
  <c r="J101" i="55"/>
  <c r="F101" i="55"/>
  <c r="P101" i="55" s="1"/>
  <c r="N100" i="55"/>
  <c r="J100" i="55"/>
  <c r="F100" i="55"/>
  <c r="J99" i="55"/>
  <c r="J98" i="55"/>
  <c r="F98" i="55"/>
  <c r="N97" i="55"/>
  <c r="J97" i="55"/>
  <c r="J96" i="55"/>
  <c r="J95" i="55"/>
  <c r="N94" i="55"/>
  <c r="J94" i="55"/>
  <c r="F94" i="55"/>
  <c r="N93" i="55"/>
  <c r="N92" i="55"/>
  <c r="F92" i="55"/>
  <c r="N91" i="55"/>
  <c r="J91" i="55"/>
  <c r="N90" i="55"/>
  <c r="F90" i="55"/>
  <c r="N89" i="55"/>
  <c r="J89" i="55"/>
  <c r="F89" i="55"/>
  <c r="N88" i="55"/>
  <c r="J88" i="55"/>
  <c r="N87" i="55"/>
  <c r="J87" i="55"/>
  <c r="N86" i="55"/>
  <c r="J86" i="55"/>
  <c r="F86" i="55"/>
  <c r="N85" i="55"/>
  <c r="F85" i="55"/>
  <c r="N84" i="55"/>
  <c r="J84" i="55"/>
  <c r="N83" i="55"/>
  <c r="J83" i="55"/>
  <c r="F83" i="55"/>
  <c r="N82" i="55"/>
  <c r="F82" i="55"/>
  <c r="N81" i="55"/>
  <c r="F81" i="55"/>
  <c r="N80" i="55"/>
  <c r="N79" i="55"/>
  <c r="J79" i="55"/>
  <c r="N77" i="55"/>
  <c r="F77" i="55"/>
  <c r="N76" i="55"/>
  <c r="J76" i="55"/>
  <c r="F76" i="55"/>
  <c r="N75" i="55"/>
  <c r="J75" i="55"/>
  <c r="F75" i="55"/>
  <c r="N74" i="55"/>
  <c r="J74" i="55"/>
  <c r="N73" i="55"/>
  <c r="F73" i="55"/>
  <c r="N72" i="55"/>
  <c r="N71" i="55"/>
  <c r="J71" i="55"/>
  <c r="F71" i="55"/>
  <c r="N70" i="55"/>
  <c r="J70" i="55"/>
  <c r="N69" i="55"/>
  <c r="F69" i="55"/>
  <c r="N68" i="55"/>
  <c r="J68" i="55"/>
  <c r="F68" i="55"/>
  <c r="N67" i="55"/>
  <c r="F67" i="55"/>
  <c r="N66" i="55"/>
  <c r="J66" i="55"/>
  <c r="N65" i="55"/>
  <c r="F65" i="55"/>
  <c r="F64" i="55"/>
  <c r="N63" i="55"/>
  <c r="F63" i="55"/>
  <c r="N62" i="55"/>
  <c r="N61" i="55"/>
  <c r="J61" i="55"/>
  <c r="N60" i="55"/>
  <c r="J60" i="55"/>
  <c r="N59" i="55"/>
  <c r="F59" i="55"/>
  <c r="J58" i="55"/>
  <c r="N57" i="55"/>
  <c r="N56" i="55"/>
  <c r="F56" i="55"/>
  <c r="N55" i="55"/>
  <c r="J55" i="55"/>
  <c r="N54" i="55"/>
  <c r="F54" i="55"/>
  <c r="N53" i="55"/>
  <c r="F53" i="55"/>
  <c r="N52" i="55"/>
  <c r="F52" i="55"/>
  <c r="N51" i="55"/>
  <c r="N50" i="55"/>
  <c r="J50" i="55"/>
  <c r="F50" i="55"/>
  <c r="P50" i="55" s="1"/>
  <c r="N49" i="55"/>
  <c r="F48" i="55"/>
  <c r="N47" i="55"/>
  <c r="J47" i="55"/>
  <c r="F47" i="55"/>
  <c r="N45" i="55"/>
  <c r="F45" i="55"/>
  <c r="N44" i="55"/>
  <c r="F44" i="55"/>
  <c r="N42" i="55"/>
  <c r="N41" i="55"/>
  <c r="J41" i="55"/>
  <c r="F41" i="55"/>
  <c r="N40" i="55"/>
  <c r="J40" i="55"/>
  <c r="F40" i="55"/>
  <c r="N39" i="55"/>
  <c r="N38" i="55"/>
  <c r="F38" i="55"/>
  <c r="N37" i="55"/>
  <c r="J37" i="55"/>
  <c r="N36" i="55"/>
  <c r="N35" i="55"/>
  <c r="F35" i="55"/>
  <c r="N34" i="55"/>
  <c r="J33" i="55"/>
  <c r="F33" i="55"/>
  <c r="N32" i="55"/>
  <c r="N31" i="55"/>
  <c r="J31" i="55"/>
  <c r="F31" i="55"/>
  <c r="N30" i="55"/>
  <c r="J30" i="55"/>
  <c r="F30" i="55"/>
  <c r="N29" i="55"/>
  <c r="N27" i="55"/>
  <c r="J27" i="55"/>
  <c r="F27" i="55"/>
  <c r="N26" i="55"/>
  <c r="J26" i="55"/>
  <c r="F26" i="55"/>
  <c r="N25" i="55"/>
  <c r="N24" i="55"/>
  <c r="J24" i="55"/>
  <c r="N23" i="55"/>
  <c r="F23" i="55"/>
  <c r="N22" i="55"/>
  <c r="J22" i="55"/>
  <c r="F22" i="55"/>
  <c r="N21" i="55"/>
  <c r="J21" i="55"/>
  <c r="J20" i="55"/>
  <c r="F20" i="55"/>
  <c r="N19" i="55"/>
  <c r="J19" i="55"/>
  <c r="F19" i="55"/>
  <c r="N18" i="55"/>
  <c r="N17" i="55"/>
  <c r="J17" i="55"/>
  <c r="N16" i="55"/>
  <c r="J16" i="55"/>
  <c r="N13" i="55"/>
  <c r="J13" i="55"/>
  <c r="N12" i="55"/>
  <c r="J12" i="55"/>
  <c r="F12" i="55"/>
  <c r="N11" i="55"/>
  <c r="J11" i="55"/>
  <c r="N10" i="55"/>
  <c r="J10" i="55"/>
  <c r="F10" i="55"/>
  <c r="N9" i="55"/>
  <c r="F9" i="55"/>
  <c r="N8" i="55"/>
  <c r="F8" i="55"/>
  <c r="N7" i="55"/>
  <c r="J7" i="55"/>
  <c r="F7" i="55"/>
  <c r="P148" i="55" l="1"/>
  <c r="J18" i="55"/>
  <c r="J23" i="55"/>
  <c r="P23" i="55" s="1"/>
  <c r="P31" i="55"/>
  <c r="N48" i="55"/>
  <c r="F115" i="55"/>
  <c r="N152" i="55"/>
  <c r="J8" i="55"/>
  <c r="P8" i="55" s="1"/>
  <c r="J9" i="55"/>
  <c r="P9" i="55" s="1"/>
  <c r="J15" i="55"/>
  <c r="F18" i="55"/>
  <c r="F28" i="55"/>
  <c r="F36" i="55"/>
  <c r="F49" i="55"/>
  <c r="J56" i="55"/>
  <c r="F57" i="55"/>
  <c r="F58" i="55"/>
  <c r="N58" i="55"/>
  <c r="J62" i="55"/>
  <c r="J64" i="55"/>
  <c r="F70" i="55"/>
  <c r="F74" i="55"/>
  <c r="P74" i="55" s="1"/>
  <c r="N78" i="55"/>
  <c r="J80" i="55"/>
  <c r="J90" i="55"/>
  <c r="F91" i="55"/>
  <c r="P91" i="55" s="1"/>
  <c r="F104" i="55"/>
  <c r="P104" i="55"/>
  <c r="F108" i="55"/>
  <c r="J109" i="55"/>
  <c r="J114" i="55"/>
  <c r="J115" i="55"/>
  <c r="F116" i="55"/>
  <c r="F118" i="55"/>
  <c r="P118" i="55" s="1"/>
  <c r="J125" i="55"/>
  <c r="P125" i="55" s="1"/>
  <c r="N126" i="55"/>
  <c r="J140" i="55"/>
  <c r="P140" i="55" s="1"/>
  <c r="J144" i="55"/>
  <c r="P144" i="55" s="1"/>
  <c r="J148" i="55"/>
  <c r="F158" i="55"/>
  <c r="J28" i="55"/>
  <c r="P28" i="55" s="1"/>
  <c r="J49" i="55"/>
  <c r="F62" i="55"/>
  <c r="F66" i="55"/>
  <c r="F107" i="55"/>
  <c r="F11" i="55"/>
  <c r="F24" i="55"/>
  <c r="P24" i="55" s="1"/>
  <c r="F43" i="55"/>
  <c r="N43" i="55"/>
  <c r="N46" i="55"/>
  <c r="J57" i="55"/>
  <c r="P57" i="55" s="1"/>
  <c r="F61" i="55"/>
  <c r="N64" i="55"/>
  <c r="J65" i="55"/>
  <c r="F79" i="55"/>
  <c r="P79" i="55" s="1"/>
  <c r="F96" i="55"/>
  <c r="F105" i="55"/>
  <c r="F119" i="55"/>
  <c r="P119" i="55" s="1"/>
  <c r="J121" i="55"/>
  <c r="J123" i="55"/>
  <c r="J133" i="55"/>
  <c r="F135" i="55"/>
  <c r="J137" i="55"/>
  <c r="J141" i="55"/>
  <c r="J145" i="55"/>
  <c r="P145" i="55" s="1"/>
  <c r="J149" i="55"/>
  <c r="F151" i="55"/>
  <c r="P151" i="55" s="1"/>
  <c r="J157" i="55"/>
  <c r="P157" i="55" s="1"/>
  <c r="P90" i="55"/>
  <c r="P11" i="55"/>
  <c r="F37" i="55"/>
  <c r="P37" i="55" s="1"/>
  <c r="F46" i="55"/>
  <c r="J67" i="55"/>
  <c r="N95" i="55"/>
  <c r="J35" i="55"/>
  <c r="F55" i="55"/>
  <c r="F60" i="55"/>
  <c r="P60" i="55" s="1"/>
  <c r="F88" i="55"/>
  <c r="P88" i="55"/>
  <c r="F95" i="55"/>
  <c r="P112" i="55"/>
  <c r="P116" i="55"/>
  <c r="P127" i="55"/>
  <c r="P141" i="55"/>
  <c r="P158" i="55"/>
  <c r="P12" i="55"/>
  <c r="F14" i="55"/>
  <c r="F171" i="55" s="1"/>
  <c r="F16" i="55"/>
  <c r="F17" i="55"/>
  <c r="F164" i="55" s="1"/>
  <c r="F21" i="55"/>
  <c r="P21" i="55" s="1"/>
  <c r="F29" i="55"/>
  <c r="F34" i="55"/>
  <c r="F39" i="55"/>
  <c r="J45" i="55"/>
  <c r="J51" i="55"/>
  <c r="J54" i="55"/>
  <c r="P63" i="55"/>
  <c r="P70" i="55"/>
  <c r="J72" i="55"/>
  <c r="P72" i="55" s="1"/>
  <c r="F78" i="55"/>
  <c r="F80" i="55"/>
  <c r="J82" i="55"/>
  <c r="F84" i="55"/>
  <c r="P84" i="55" s="1"/>
  <c r="J93" i="55"/>
  <c r="F97" i="55"/>
  <c r="P97" i="55" s="1"/>
  <c r="F99" i="55"/>
  <c r="N99" i="55"/>
  <c r="P99" i="55" s="1"/>
  <c r="F102" i="55"/>
  <c r="F109" i="55"/>
  <c r="J111" i="55"/>
  <c r="F117" i="55"/>
  <c r="J120" i="55"/>
  <c r="N121" i="55"/>
  <c r="P121" i="55" s="1"/>
  <c r="F123" i="55"/>
  <c r="N123" i="55"/>
  <c r="P123" i="55" s="1"/>
  <c r="J124" i="55"/>
  <c r="F126" i="55"/>
  <c r="J128" i="55"/>
  <c r="F129" i="55"/>
  <c r="F132" i="55"/>
  <c r="N132" i="55"/>
  <c r="P132" i="55" s="1"/>
  <c r="N133" i="55"/>
  <c r="F137" i="55"/>
  <c r="P137" i="55" s="1"/>
  <c r="F139" i="55"/>
  <c r="P139" i="55" s="1"/>
  <c r="J142" i="55"/>
  <c r="P142" i="55" s="1"/>
  <c r="F143" i="55"/>
  <c r="F146" i="55"/>
  <c r="J147" i="55"/>
  <c r="F150" i="55"/>
  <c r="P150" i="55" s="1"/>
  <c r="F152" i="55"/>
  <c r="F155" i="55"/>
  <c r="J156" i="55"/>
  <c r="J159" i="55"/>
  <c r="P159" i="55" s="1"/>
  <c r="F13" i="55"/>
  <c r="F15" i="55"/>
  <c r="N15" i="55"/>
  <c r="F25" i="55"/>
  <c r="N28" i="55"/>
  <c r="F32" i="55"/>
  <c r="N33" i="55"/>
  <c r="F42" i="55"/>
  <c r="J44" i="55"/>
  <c r="P44" i="55" s="1"/>
  <c r="J46" i="55"/>
  <c r="P46" i="55" s="1"/>
  <c r="F51" i="55"/>
  <c r="J53" i="55"/>
  <c r="P53" i="55" s="1"/>
  <c r="J63" i="55"/>
  <c r="F72" i="55"/>
  <c r="J81" i="55"/>
  <c r="P81" i="55" s="1"/>
  <c r="P83" i="55"/>
  <c r="J85" i="55"/>
  <c r="P85" i="55" s="1"/>
  <c r="F87" i="55"/>
  <c r="F93" i="55"/>
  <c r="N96" i="55"/>
  <c r="J102" i="55"/>
  <c r="F103" i="55"/>
  <c r="F106" i="55"/>
  <c r="N108" i="55"/>
  <c r="J110" i="55"/>
  <c r="P110" i="55" s="1"/>
  <c r="F111" i="55"/>
  <c r="J117" i="55"/>
  <c r="F120" i="55"/>
  <c r="F122" i="55"/>
  <c r="P122" i="55" s="1"/>
  <c r="F124" i="55"/>
  <c r="P124" i="55" s="1"/>
  <c r="J126" i="55"/>
  <c r="F128" i="55"/>
  <c r="J129" i="55"/>
  <c r="P129" i="55" s="1"/>
  <c r="F131" i="55"/>
  <c r="F134" i="55"/>
  <c r="P134" i="55" s="1"/>
  <c r="F136" i="55"/>
  <c r="F138" i="55"/>
  <c r="F142" i="55"/>
  <c r="J143" i="55"/>
  <c r="P143" i="55" s="1"/>
  <c r="J146" i="55"/>
  <c r="F147" i="55"/>
  <c r="N149" i="55"/>
  <c r="J152" i="55"/>
  <c r="J155" i="55"/>
  <c r="F156" i="55"/>
  <c r="F159" i="55"/>
  <c r="P10" i="55"/>
  <c r="P13" i="55"/>
  <c r="P107" i="55"/>
  <c r="D170" i="55"/>
  <c r="D164" i="55"/>
  <c r="D160" i="55"/>
  <c r="I170" i="55"/>
  <c r="I172" i="55" s="1"/>
  <c r="I164" i="55"/>
  <c r="I160" i="55"/>
  <c r="F165" i="55"/>
  <c r="M160" i="55"/>
  <c r="M171" i="55"/>
  <c r="M165" i="55"/>
  <c r="P17" i="55"/>
  <c r="P19" i="55"/>
  <c r="P22" i="55"/>
  <c r="J25" i="55"/>
  <c r="P27" i="55"/>
  <c r="P30" i="55"/>
  <c r="J32" i="55"/>
  <c r="P32" i="55"/>
  <c r="P40" i="55"/>
  <c r="J42" i="55"/>
  <c r="P42" i="55" s="1"/>
  <c r="P47" i="55"/>
  <c r="P49" i="55"/>
  <c r="P55" i="55"/>
  <c r="P68" i="55"/>
  <c r="P71" i="55"/>
  <c r="P86" i="55"/>
  <c r="P94" i="55"/>
  <c r="L171" i="55"/>
  <c r="L165" i="55"/>
  <c r="L160" i="55"/>
  <c r="P56" i="55"/>
  <c r="P61" i="55"/>
  <c r="P64" i="55"/>
  <c r="P65" i="55"/>
  <c r="E170" i="55"/>
  <c r="E164" i="55"/>
  <c r="E160" i="55"/>
  <c r="P7" i="55"/>
  <c r="H171" i="55"/>
  <c r="H165" i="55"/>
  <c r="J14" i="55"/>
  <c r="N14" i="55"/>
  <c r="P35" i="55"/>
  <c r="J36" i="55"/>
  <c r="P36" i="55"/>
  <c r="J38" i="55"/>
  <c r="P41" i="55"/>
  <c r="J43" i="55"/>
  <c r="P43" i="55"/>
  <c r="P45" i="55"/>
  <c r="J52" i="55"/>
  <c r="P52" i="55" s="1"/>
  <c r="P54" i="55"/>
  <c r="P58" i="55"/>
  <c r="J59" i="55"/>
  <c r="P59" i="55" s="1"/>
  <c r="P67" i="55"/>
  <c r="J73" i="55"/>
  <c r="P73" i="55"/>
  <c r="P75" i="55"/>
  <c r="P76" i="55"/>
  <c r="J77" i="55"/>
  <c r="P77" i="55" s="1"/>
  <c r="P87" i="55"/>
  <c r="P89" i="55"/>
  <c r="P115" i="55"/>
  <c r="H170" i="55"/>
  <c r="H164" i="55"/>
  <c r="H166" i="55" s="1"/>
  <c r="H167" i="55" s="1"/>
  <c r="H160" i="55"/>
  <c r="F170" i="55"/>
  <c r="F160" i="55"/>
  <c r="I171" i="55"/>
  <c r="I165" i="55"/>
  <c r="D171" i="55"/>
  <c r="D165" i="55"/>
  <c r="P16" i="55"/>
  <c r="P18" i="55"/>
  <c r="L170" i="55"/>
  <c r="L164" i="55"/>
  <c r="L166" i="55" s="1"/>
  <c r="L167" i="55" s="1"/>
  <c r="N20" i="55"/>
  <c r="P20" i="55" s="1"/>
  <c r="P26" i="55"/>
  <c r="J29" i="55"/>
  <c r="P29" i="55" s="1"/>
  <c r="P33" i="55"/>
  <c r="J34" i="55"/>
  <c r="P34" i="55" s="1"/>
  <c r="J39" i="55"/>
  <c r="P39" i="55" s="1"/>
  <c r="J48" i="55"/>
  <c r="P48" i="55" s="1"/>
  <c r="P51" i="55"/>
  <c r="P62" i="55"/>
  <c r="P66" i="55"/>
  <c r="J69" i="55"/>
  <c r="P69" i="55" s="1"/>
  <c r="J78" i="55"/>
  <c r="P78" i="55"/>
  <c r="P80" i="55"/>
  <c r="P82" i="55"/>
  <c r="P100" i="55"/>
  <c r="P131" i="55"/>
  <c r="E171" i="55"/>
  <c r="E165" i="55"/>
  <c r="M170" i="55"/>
  <c r="M164" i="55"/>
  <c r="M166" i="55" s="1"/>
  <c r="P108" i="55"/>
  <c r="P113" i="55"/>
  <c r="P126" i="55"/>
  <c r="P136" i="55"/>
  <c r="P138" i="55"/>
  <c r="P153" i="55"/>
  <c r="J92" i="55"/>
  <c r="P92" i="55" s="1"/>
  <c r="P106" i="55"/>
  <c r="P130" i="55"/>
  <c r="P133" i="55"/>
  <c r="P149" i="55"/>
  <c r="N98" i="55"/>
  <c r="P98" i="55" s="1"/>
  <c r="J103" i="55"/>
  <c r="P103" i="55" s="1"/>
  <c r="J105" i="55"/>
  <c r="P105" i="55" s="1"/>
  <c r="P109" i="55"/>
  <c r="P114" i="55"/>
  <c r="P117" i="55"/>
  <c r="P135" i="55"/>
  <c r="P152" i="55"/>
  <c r="J171" i="55" l="1"/>
  <c r="H172" i="55"/>
  <c r="P155" i="55"/>
  <c r="P146" i="55"/>
  <c r="P96" i="55"/>
  <c r="P95" i="55"/>
  <c r="P15" i="55"/>
  <c r="P156" i="55"/>
  <c r="P147" i="55"/>
  <c r="P120" i="55"/>
  <c r="P93" i="55"/>
  <c r="P102" i="55"/>
  <c r="J170" i="55"/>
  <c r="J172" i="55" s="1"/>
  <c r="P25" i="55"/>
  <c r="J165" i="55"/>
  <c r="P14" i="55"/>
  <c r="P165" i="55" s="1"/>
  <c r="P128" i="55"/>
  <c r="P111" i="55"/>
  <c r="N160" i="55"/>
  <c r="D166" i="55"/>
  <c r="D167" i="55" s="1"/>
  <c r="P38" i="55"/>
  <c r="J160" i="55"/>
  <c r="M167" i="55"/>
  <c r="E166" i="55"/>
  <c r="E167" i="55" s="1"/>
  <c r="J164" i="55"/>
  <c r="J166" i="55" s="1"/>
  <c r="J167" i="55" s="1"/>
  <c r="N165" i="55"/>
  <c r="N164" i="55"/>
  <c r="D172" i="55"/>
  <c r="F172" i="55"/>
  <c r="M172" i="55"/>
  <c r="L172" i="55"/>
  <c r="F166" i="55"/>
  <c r="F167" i="55" s="1"/>
  <c r="E172" i="55"/>
  <c r="N171" i="55"/>
  <c r="I166" i="55"/>
  <c r="I167" i="55" s="1"/>
  <c r="N170" i="55"/>
  <c r="P160" i="55" l="1"/>
  <c r="P164" i="55"/>
  <c r="P171" i="55"/>
  <c r="P170" i="55"/>
  <c r="P172" i="55" s="1"/>
  <c r="N172" i="55"/>
  <c r="N166" i="55"/>
  <c r="N167" i="55" s="1"/>
  <c r="P161" i="55"/>
  <c r="P166" i="55"/>
  <c r="P167" i="55" s="1"/>
</calcChain>
</file>

<file path=xl/sharedStrings.xml><?xml version="1.0" encoding="utf-8"?>
<sst xmlns="http://schemas.openxmlformats.org/spreadsheetml/2006/main" count="630" uniqueCount="267">
  <si>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</si>
  <si>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</si>
  <si>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</si>
  <si>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</si>
  <si>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</si>
  <si>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</si>
  <si>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</si>
  <si>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</si>
  <si>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</si>
  <si>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</si>
  <si>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</si>
  <si>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</si>
  <si>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</si>
  <si>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</si>
  <si>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</si>
  <si>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</si>
  <si>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</si>
  <si>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</si>
  <si>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</si>
  <si>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</si>
  <si>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</si>
  <si>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</si>
  <si>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</si>
  <si>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t>Worldwide 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</si>
  <si>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</si>
  <si>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</si>
  <si>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</si>
  <si>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</si>
  <si>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</si>
  <si>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</si>
  <si>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</si>
  <si>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</si>
  <si>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</si>
  <si>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</si>
  <si>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</si>
  <si>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</si>
  <si>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</si>
  <si>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</si>
  <si>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EM</t>
  </si>
  <si>
    <t>Antigua</t>
  </si>
  <si>
    <t>Argentina</t>
  </si>
  <si>
    <t>Armenia</t>
  </si>
  <si>
    <t>Aruba</t>
  </si>
  <si>
    <t>DEV</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</si>
  <si>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</si>
  <si>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</si>
  <si>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</si>
  <si>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</si>
  <si>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</si>
  <si>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</si>
  <si>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</si>
  <si>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</si>
  <si>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</si>
  <si>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</si>
  <si>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</si>
  <si>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</si>
  <si>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</si>
  <si>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</si>
  <si>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</si>
  <si>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</si>
  <si>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</si>
  <si>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</si>
  <si>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</si>
  <si>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</si>
  <si>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</si>
  <si>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</si>
  <si>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</si>
  <si>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</si>
  <si>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</si>
  <si>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</si>
  <si>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</si>
  <si>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</si>
  <si>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</si>
  <si>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</si>
  <si>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</si>
  <si>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</si>
  <si>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</si>
  <si>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</si>
  <si>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</si>
  <si>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</si>
  <si>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</si>
  <si>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</si>
  <si>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</si>
  <si>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</si>
  <si>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</si>
  <si>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</si>
  <si>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</si>
  <si>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</si>
  <si>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</si>
  <si>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</si>
  <si>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</si>
  <si>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</si>
  <si>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</si>
  <si>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</si>
  <si>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</si>
  <si>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</si>
  <si>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</si>
  <si>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</si>
  <si>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</si>
  <si>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</si>
  <si>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</si>
  <si>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</si>
  <si>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</si>
  <si>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</si>
  <si>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</si>
  <si>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</si>
  <si>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</si>
  <si>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</si>
  <si>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</si>
  <si>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</si>
  <si>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</si>
  <si>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</si>
  <si>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</si>
  <si>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</si>
  <si>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</si>
  <si>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DEV (Military)</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</si>
  <si>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</si>
  <si>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</si>
  <si>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</si>
  <si>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</si>
  <si>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</si>
  <si>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</si>
  <si>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</si>
  <si>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</si>
  <si>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</si>
  <si>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</si>
  <si>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</si>
  <si>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</si>
  <si>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</si>
  <si>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</si>
  <si>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Norway</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</si>
  <si>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</si>
  <si>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</si>
  <si>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</si>
  <si>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</si>
  <si>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</si>
  <si>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</si>
  <si>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</si>
  <si>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</si>
  <si>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</si>
  <si>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</si>
  <si>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</si>
  <si>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</si>
  <si>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</si>
  <si>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</si>
  <si>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</si>
  <si>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</si>
  <si>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</si>
  <si>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</si>
  <si>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</si>
  <si>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</si>
  <si>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</si>
  <si>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</si>
  <si>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</si>
  <si>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</si>
  <si>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</si>
  <si>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</si>
  <si>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</si>
  <si>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</si>
  <si>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</si>
  <si>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</si>
  <si>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</si>
  <si>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</si>
  <si>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</si>
  <si>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</si>
  <si>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</si>
  <si>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</si>
  <si>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</si>
  <si>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</si>
  <si>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</si>
  <si>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</si>
  <si>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</si>
  <si>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</si>
  <si>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</si>
  <si>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Unit Count Summary:</t>
  </si>
  <si>
    <t>Total Global EM Unit Count</t>
  </si>
  <si>
    <t>Total Global DEV Unit Count</t>
  </si>
  <si>
    <t>Total Global Unit Count</t>
  </si>
  <si>
    <t>Bangladesh</t>
  </si>
  <si>
    <t>Nepal</t>
  </si>
  <si>
    <t>Sri Lanka</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</si>
  <si>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</si>
  <si>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</si>
  <si>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</si>
  <si>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</si>
  <si>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</si>
  <si>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</si>
  <si>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</si>
  <si>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</si>
  <si>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</si>
  <si>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</si>
  <si>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</si>
  <si>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</si>
  <si>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</si>
  <si>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</si>
  <si>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</si>
  <si>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</si>
  <si>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</si>
  <si>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</si>
  <si>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</si>
  <si>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</si>
  <si>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</si>
  <si>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</si>
  <si>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</si>
  <si>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</si>
  <si>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</si>
  <si>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</si>
  <si>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</si>
  <si>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</si>
  <si>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</si>
  <si>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</si>
  <si>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</si>
  <si>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</si>
  <si>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EM vs. DEV Classification</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</si>
  <si>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</si>
  <si>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</si>
  <si>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</si>
  <si>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</si>
  <si>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</si>
  <si>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</si>
  <si>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</si>
  <si>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</si>
  <si>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</si>
  <si>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</si>
  <si>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EM Market Count</t>
  </si>
  <si>
    <t>Total Global DEV Market Count</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</si>
  <si>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</si>
  <si>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</si>
  <si>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</si>
  <si>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</si>
  <si>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</si>
  <si>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</si>
  <si>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</si>
  <si>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r>
      <rPr>
        <b/>
        <sz val="10"/>
        <rFont val="Arial"/>
        <family val="2"/>
      </rPr>
      <t>Note 3:</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</si>
  <si>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5: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fiscal year.</t>
    </r>
  </si>
  <si>
    <r>
      <rPr>
        <b/>
        <sz val="10"/>
        <rFont val="Arial"/>
        <family val="2"/>
      </rPr>
      <t>Note 2:</t>
    </r>
    <r>
      <rPr>
        <sz val="10"/>
        <rFont val="Arial"/>
        <family val="2"/>
      </rPr>
      <t xml:space="preserve">  Non-GAAP financial results should not be considered replacements for, and should be read together with, the most comparable GAAP financial results.  For full financial data and non-GAAP reconciliations, please refer to our filings with the Securities and Exchange Commission.</t>
    </r>
  </si>
  <si>
    <t>Q2 2018</t>
  </si>
  <si>
    <t>Algeria</t>
  </si>
  <si>
    <t>Ethiopia</t>
  </si>
  <si>
    <t>Ivory Coast</t>
  </si>
  <si>
    <t>Maldives</t>
  </si>
  <si>
    <t>Q3 2018</t>
  </si>
  <si>
    <t>Macedonia</t>
  </si>
  <si>
    <t>Uzbekistan</t>
  </si>
  <si>
    <t>Market Count Summary:</t>
  </si>
  <si>
    <t>Fourth Quarter, 2018</t>
  </si>
  <si>
    <t>Q4 2018</t>
  </si>
  <si>
    <t>Andorra</t>
  </si>
  <si>
    <t>Military - United States</t>
  </si>
  <si>
    <r>
      <t>(b) - Countries entered into during Q4 (bolded represents addition to country count for global Yum):</t>
    </r>
    <r>
      <rPr>
        <b/>
        <sz val="8"/>
        <color theme="1"/>
        <rFont val="Arial"/>
        <family val="2"/>
      </rPr>
      <t xml:space="preserve"> Andorra (PH)</t>
    </r>
    <r>
      <rPr>
        <sz val="8"/>
        <color theme="1"/>
        <rFont val="Arial"/>
        <family val="2"/>
      </rPr>
      <t>, Bolivia (PH), Nigeria (PH), Switzerland (PH)</t>
    </r>
  </si>
  <si>
    <t>Global Unit Count by Division &amp; Market &amp; Ownership Type</t>
  </si>
  <si>
    <t>KFC Division</t>
  </si>
  <si>
    <t>Pizza Hut Division</t>
  </si>
  <si>
    <t>Taco Bell Division</t>
  </si>
  <si>
    <t>Basic EPS - Continuing Operations</t>
  </si>
  <si>
    <t>Diluted EPS - Continuing Operations</t>
  </si>
  <si>
    <t>(c) - Unit information for our Pizza Hut Division includes 1,282 units operating under the Telepizza brand as of December 31, 2018.</t>
  </si>
  <si>
    <r>
      <t xml:space="preserve">      - Countries exited during Q4 (bolded represents reduction to country count for global Yum): </t>
    </r>
    <r>
      <rPr>
        <b/>
        <sz val="8"/>
        <color theme="1"/>
        <rFont val="Arial"/>
        <family val="2"/>
      </rPr>
      <t>Norway (PH)</t>
    </r>
    <r>
      <rPr>
        <sz val="8"/>
        <color theme="1"/>
        <rFont val="Arial"/>
        <family val="2"/>
      </rPr>
      <t>, Colombia (TB)</t>
    </r>
  </si>
  <si>
    <r>
      <rPr>
        <b/>
        <sz val="10"/>
        <rFont val="Arial"/>
        <family val="2"/>
      </rPr>
      <t>Note 4:</t>
    </r>
    <r>
      <rPr>
        <sz val="10"/>
        <rFont val="Arial"/>
        <family val="2"/>
      </rPr>
      <t xml:space="preserve">  We have reclassified certain other items for the prior periods to be comparable with the classification for the quarter and year ended December 31, 2018.</t>
    </r>
  </si>
  <si>
    <r>
      <rPr>
        <b/>
        <sz val="10"/>
        <rFont val="Arial"/>
        <family val="2"/>
      </rPr>
      <t>Note 6:</t>
    </r>
    <r>
      <rPr>
        <sz val="10"/>
        <rFont val="Arial"/>
        <family val="2"/>
      </rPr>
      <t xml:space="preserve">  Beginning with the quarter ended March 31, 2018, we adopted Topic 606 – Revenues from Contracts with Customers using the modified retrospective method. Therefore, the comparative information for fiscal 2017 and prior years has not been adjusted and continues to be reported under our accounting policies related to revenue recognition prior to adopting Topic 606 ("Legacy GAAP").  As a result of the adoption of Topic 606, Operating Profit for the year ended December 31, 2018 was $41 million lower than what would have been recognized under Legacy GAAP.</t>
    </r>
  </si>
  <si>
    <r>
      <rPr>
        <b/>
        <sz val="10"/>
        <rFont val="Arial"/>
        <family val="2"/>
      </rPr>
      <t>Note 7:</t>
    </r>
    <r>
      <rPr>
        <sz val="10"/>
        <rFont val="Arial"/>
        <family val="2"/>
      </rPr>
      <t xml:space="preserve"> On February 7, 2018 one of our subsidiaries entered into an investment agreement to purchase shares of Grubhub common stock.  In the year ended December 31, 2018, we recognized pre-tax income of $14 million, which reflects the appreciation in the market price of Grubhub common stock less valuation adjustments related to transfer restrictions on the shares.</t>
    </r>
  </si>
  <si>
    <r>
      <rPr>
        <b/>
        <sz val="10"/>
        <rFont val="Arial"/>
        <family val="2"/>
      </rPr>
      <t>Note 8:</t>
    </r>
    <r>
      <rPr>
        <sz val="10"/>
        <rFont val="Arial"/>
        <family val="2"/>
      </rPr>
      <t xml:space="preserve">  On December 30, 2018, the Company consummated a strategic alliance with Telepizza Group S.A. (“Telepizza”) to be the master franchisee of Pizza Hut in Latin America and portions of Europe.  As a result of the alliance we added 1,282 Telepizza units to our Pizza Hut Division unit count at December 31, 2018. </t>
    </r>
  </si>
  <si>
    <t>**  Net unit growth in 2018 includes 1,282 units operating under the Telepizza brand.</t>
  </si>
  <si>
    <t>Net Unit Growth</t>
  </si>
  <si>
    <t>(in millions, except per share and unit amounts)</t>
  </si>
  <si>
    <t>(in millions, except unit amounts)</t>
  </si>
  <si>
    <t>4th Quarter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</si>
</sst>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 numFmtId="168" formatCode="0.000"/>
  </numFmts>
  <fonts count="25"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b/>
      <sz val="10"/>
      <color theme="1"/>
      <name val="Arial"/>
      <family val="2"/>
    </font>
    <font>
      <sz val="8"/>
      <color theme="1"/>
      <name val="Arial"/>
      <family val="2"/>
    </font>
    <font>
      <b/>
      <sz val="8"/>
      <color theme="1"/>
      <name val="Arial"/>
      <family val="2"/>
    </font>
    <font>
      <b/>
      <i/>
      <sz val="10"/>
      <color theme="1"/>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s>
  <fills count="11">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2">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cellStyleXfs>
  <cellXfs count="260">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4" xfId="0" applyNumberFormat="1" applyFill="1" applyBorder="1" applyProtection="1">
      <protection locked="0"/>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9" xfId="1" applyNumberFormat="1" applyFont="1" applyBorder="1" applyProtection="1"/>
    <xf numFmtId="0" fontId="0" fillId="0" borderId="30" xfId="0" applyBorder="1" applyProtection="1">
      <protection locked="0"/>
    </xf>
    <xf numFmtId="0" fontId="0" fillId="0" borderId="30" xfId="0" applyFill="1" applyBorder="1" applyProtection="1">
      <protection locked="0"/>
    </xf>
    <xf numFmtId="9" fontId="0" fillId="0" borderId="2" xfId="9" applyFont="1" applyFill="1" applyBorder="1"/>
    <xf numFmtId="0" fontId="0" fillId="9" borderId="6" xfId="0" applyFill="1" applyBorder="1" applyProtection="1">
      <protection locked="0"/>
    </xf>
    <xf numFmtId="43" fontId="9" fillId="9" borderId="3" xfId="1" applyFont="1" applyFill="1" applyBorder="1" applyProtection="1"/>
    <xf numFmtId="44" fontId="9" fillId="9" borderId="6" xfId="5" applyFont="1" applyFill="1" applyBorder="1" applyProtection="1"/>
    <xf numFmtId="43" fontId="9" fillId="9" borderId="8" xfId="1" applyFont="1" applyFill="1" applyBorder="1" applyProtection="1"/>
    <xf numFmtId="164" fontId="9" fillId="9" borderId="19" xfId="1" applyNumberFormat="1" applyFont="1" applyFill="1" applyBorder="1" applyProtection="1"/>
    <xf numFmtId="44" fontId="9" fillId="9" borderId="5" xfId="5" applyFont="1" applyFill="1" applyBorder="1" applyProtection="1"/>
    <xf numFmtId="0" fontId="0" fillId="9"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10" borderId="0" xfId="12" applyNumberFormat="1" applyFont="1" applyFill="1" applyBorder="1" applyAlignment="1">
      <alignment horizontal="right"/>
    </xf>
    <xf numFmtId="9" fontId="4" fillId="10" borderId="0" xfId="11" applyNumberFormat="1" applyFont="1" applyFill="1"/>
    <xf numFmtId="44" fontId="4" fillId="9" borderId="5" xfId="5" applyFont="1" applyFill="1" applyBorder="1" applyAlignment="1" applyProtection="1">
      <alignment horizontal="right"/>
    </xf>
    <xf numFmtId="43" fontId="9" fillId="9" borderId="8" xfId="1" applyFont="1" applyFill="1" applyBorder="1" applyAlignment="1" applyProtection="1">
      <alignment horizontal="right"/>
    </xf>
    <xf numFmtId="44" fontId="9" fillId="9" borderId="3" xfId="5" applyFont="1" applyFill="1" applyBorder="1" applyAlignment="1" applyProtection="1">
      <alignment horizontal="right"/>
    </xf>
    <xf numFmtId="164" fontId="4" fillId="9"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30"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1"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164" fontId="18" fillId="0" borderId="0" xfId="20" applyNumberFormat="1" applyFont="1"/>
    <xf numFmtId="49" fontId="8" fillId="0" borderId="0" xfId="21" applyNumberFormat="1" applyFont="1" applyAlignment="1">
      <alignment horizontal="left"/>
    </xf>
    <xf numFmtId="0" fontId="2" fillId="0" borderId="0" xfId="21" applyFill="1"/>
    <xf numFmtId="0" fontId="2" fillId="0" borderId="0" xfId="21"/>
    <xf numFmtId="0" fontId="17" fillId="0" borderId="0" xfId="21" applyFont="1" applyAlignment="1">
      <alignment horizontal="left"/>
    </xf>
    <xf numFmtId="164" fontId="2" fillId="0" borderId="0" xfId="20" applyNumberFormat="1" applyFont="1"/>
    <xf numFmtId="49" fontId="2" fillId="0" borderId="0" xfId="21" applyNumberFormat="1" applyFill="1" applyAlignment="1">
      <alignment horizontal="left"/>
    </xf>
    <xf numFmtId="49" fontId="17"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18" fillId="0" borderId="0" xfId="20" applyNumberFormat="1" applyFont="1" applyAlignment="1">
      <alignment horizontal="center"/>
    </xf>
    <xf numFmtId="0" fontId="2" fillId="0" borderId="0" xfId="21" applyAlignment="1">
      <alignment horizontal="center" wrapText="1"/>
    </xf>
    <xf numFmtId="49" fontId="2" fillId="0" borderId="24" xfId="21" applyNumberFormat="1" applyFill="1" applyBorder="1" applyAlignment="1">
      <alignment horizontal="center"/>
    </xf>
    <xf numFmtId="49" fontId="2" fillId="0" borderId="25" xfId="21" applyNumberFormat="1" applyFill="1" applyBorder="1" applyAlignment="1">
      <alignment horizontal="center" wrapText="1"/>
    </xf>
    <xf numFmtId="49" fontId="2" fillId="0" borderId="26" xfId="21" applyNumberFormat="1" applyFill="1" applyBorder="1" applyAlignment="1">
      <alignment horizontal="center"/>
    </xf>
    <xf numFmtId="0" fontId="2" fillId="5" borderId="0" xfId="21" applyFill="1" applyAlignment="1">
      <alignment horizontal="center"/>
    </xf>
    <xf numFmtId="49" fontId="2" fillId="0" borderId="24" xfId="21" applyNumberFormat="1" applyBorder="1" applyAlignment="1">
      <alignment horizontal="center"/>
    </xf>
    <xf numFmtId="49" fontId="2" fillId="0" borderId="27" xfId="21" applyNumberFormat="1" applyFill="1" applyBorder="1" applyAlignment="1">
      <alignment horizontal="center"/>
    </xf>
    <xf numFmtId="164" fontId="2" fillId="0" borderId="0" xfId="20" applyNumberFormat="1" applyFont="1" applyAlignment="1">
      <alignment horizontal="center"/>
    </xf>
    <xf numFmtId="164" fontId="18" fillId="0" borderId="0" xfId="20" applyNumberFormat="1" applyFont="1" applyFill="1"/>
    <xf numFmtId="0" fontId="17" fillId="0" borderId="0" xfId="21" applyFont="1" applyFill="1" applyAlignment="1">
      <alignment horizontal="left"/>
    </xf>
    <xf numFmtId="164" fontId="2" fillId="0" borderId="0" xfId="20" applyNumberFormat="1" applyFont="1" applyFill="1"/>
    <xf numFmtId="0" fontId="2" fillId="6" borderId="0" xfId="21" applyFill="1" applyAlignment="1">
      <alignment horizontal="center"/>
    </xf>
    <xf numFmtId="164" fontId="4" fillId="0" borderId="0" xfId="20" applyNumberFormat="1" applyFont="1" applyFill="1"/>
    <xf numFmtId="164" fontId="22" fillId="0" borderId="0" xfId="20" applyNumberFormat="1" applyFont="1" applyFill="1"/>
    <xf numFmtId="164" fontId="17" fillId="0" borderId="0" xfId="21" applyNumberFormat="1" applyFont="1" applyFill="1" applyAlignment="1">
      <alignment horizontal="left"/>
    </xf>
    <xf numFmtId="164" fontId="2" fillId="0" borderId="0" xfId="21" applyNumberFormat="1" applyFill="1"/>
    <xf numFmtId="0" fontId="19" fillId="0" borderId="0" xfId="21" applyFont="1" applyFill="1"/>
    <xf numFmtId="0" fontId="17" fillId="0" borderId="0" xfId="21" applyFont="1" applyFill="1"/>
    <xf numFmtId="0" fontId="18" fillId="0" borderId="0" xfId="21" applyFont="1" applyFill="1"/>
    <xf numFmtId="0" fontId="2" fillId="0" borderId="0" xfId="21" applyFill="1" applyAlignment="1">
      <alignment horizontal="center"/>
    </xf>
    <xf numFmtId="0" fontId="18" fillId="0" borderId="0" xfId="21" applyFont="1" applyFill="1" applyBorder="1"/>
    <xf numFmtId="0" fontId="2" fillId="0" borderId="0" xfId="21" applyFill="1" applyBorder="1"/>
    <xf numFmtId="49" fontId="2" fillId="0" borderId="0" xfId="21" applyNumberFormat="1" applyAlignment="1">
      <alignment horizontal="left"/>
    </xf>
    <xf numFmtId="0" fontId="18" fillId="0" borderId="0" xfId="21" applyFont="1"/>
    <xf numFmtId="164" fontId="2" fillId="5" borderId="0" xfId="20" applyNumberFormat="1" applyFont="1" applyFill="1"/>
    <xf numFmtId="0" fontId="17" fillId="0" borderId="13" xfId="21" applyFont="1" applyBorder="1" applyAlignment="1">
      <alignment horizontal="center"/>
    </xf>
    <xf numFmtId="164" fontId="17" fillId="0" borderId="13" xfId="20" applyNumberFormat="1" applyFont="1" applyFill="1" applyBorder="1"/>
    <xf numFmtId="164" fontId="2" fillId="8" borderId="0" xfId="21" applyNumberFormat="1" applyFill="1"/>
    <xf numFmtId="164" fontId="2" fillId="8" borderId="0" xfId="20" applyNumberFormat="1" applyFont="1" applyFill="1"/>
    <xf numFmtId="164" fontId="17" fillId="0" borderId="0" xfId="21" applyNumberFormat="1" applyFont="1" applyAlignment="1">
      <alignment horizontal="left"/>
    </xf>
    <xf numFmtId="49" fontId="20" fillId="0" borderId="0" xfId="21" applyNumberFormat="1" applyFont="1" applyAlignment="1">
      <alignment horizontal="left"/>
    </xf>
    <xf numFmtId="0" fontId="2" fillId="6" borderId="0" xfId="21" applyFill="1" applyAlignment="1">
      <alignment horizontal="left" indent="1"/>
    </xf>
    <xf numFmtId="164" fontId="0" fillId="6" borderId="0" xfId="20" applyNumberFormat="1" applyFont="1" applyFill="1"/>
    <xf numFmtId="0" fontId="2" fillId="6" borderId="0" xfId="21" applyFill="1"/>
    <xf numFmtId="0" fontId="2" fillId="0" borderId="0" xfId="21" applyFill="1" applyAlignment="1">
      <alignment horizontal="left" indent="1"/>
    </xf>
    <xf numFmtId="164" fontId="0" fillId="0" borderId="14" xfId="20" applyNumberFormat="1" applyFont="1" applyFill="1" applyBorder="1"/>
    <xf numFmtId="164" fontId="0" fillId="0" borderId="0" xfId="20" applyNumberFormat="1" applyFont="1" applyFill="1"/>
    <xf numFmtId="0" fontId="2" fillId="0" borderId="14" xfId="21" applyFill="1" applyBorder="1"/>
    <xf numFmtId="164" fontId="2" fillId="7" borderId="28" xfId="21" applyNumberFormat="1" applyFill="1" applyBorder="1"/>
    <xf numFmtId="164" fontId="2" fillId="0" borderId="0" xfId="21" applyNumberFormat="1" applyFill="1" applyBorder="1"/>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6" xfId="1" applyNumberFormat="1" applyFont="1" applyBorder="1" applyProtection="1">
      <protection locked="0"/>
    </xf>
    <xf numFmtId="0" fontId="18" fillId="0" borderId="0" xfId="21" quotePrefix="1" applyFont="1" applyFill="1"/>
    <xf numFmtId="168" fontId="4" fillId="0" borderId="0" xfId="0" applyNumberFormat="1" applyFont="1" applyAlignment="1" applyProtection="1">
      <alignment wrapText="1"/>
      <protection locked="0"/>
    </xf>
    <xf numFmtId="44" fontId="4" fillId="9" borderId="12" xfId="5" applyFont="1" applyFill="1" applyBorder="1" applyAlignment="1" applyProtection="1">
      <alignment horizontal="right"/>
    </xf>
    <xf numFmtId="44" fontId="4" fillId="9" borderId="10" xfId="5" applyFont="1" applyFill="1" applyBorder="1" applyAlignment="1" applyProtection="1">
      <alignment horizontal="right"/>
    </xf>
    <xf numFmtId="43" fontId="17" fillId="0" borderId="0" xfId="1" applyFont="1" applyAlignment="1">
      <alignment horizontal="left"/>
    </xf>
    <xf numFmtId="0" fontId="4" fillId="0" borderId="0" xfId="0" applyFont="1" applyAlignment="1" applyProtection="1">
      <alignment horizontal="left" wrapText="1"/>
      <protection locked="0"/>
    </xf>
    <xf numFmtId="0" fontId="8" fillId="4" borderId="9" xfId="0" applyFont="1" applyFill="1" applyBorder="1" applyAlignment="1">
      <alignment horizontal="center"/>
    </xf>
    <xf numFmtId="0" fontId="18" fillId="0" borderId="0" xfId="21" quotePrefix="1" applyFont="1"/>
    <xf numFmtId="0" fontId="8" fillId="0" borderId="0" xfId="0" applyFont="1" applyFill="1"/>
    <xf numFmtId="167" fontId="0" fillId="0" borderId="8" xfId="0" applyNumberFormat="1" applyFill="1" applyBorder="1" applyAlignment="1" applyProtection="1">
      <alignment horizontal="right"/>
      <protection locked="0"/>
    </xf>
    <xf numFmtId="167" fontId="0" fillId="0" borderId="1" xfId="0" applyNumberFormat="1" applyFill="1" applyBorder="1" applyProtection="1">
      <protection locked="0"/>
    </xf>
    <xf numFmtId="167" fontId="0" fillId="0" borderId="9" xfId="0" applyNumberFormat="1" applyFill="1" applyBorder="1" applyProtection="1">
      <protection locked="0"/>
    </xf>
    <xf numFmtId="167" fontId="0" fillId="0" borderId="2" xfId="0" applyNumberFormat="1" applyFill="1" applyBorder="1" applyProtection="1">
      <protection locked="0"/>
    </xf>
    <xf numFmtId="167" fontId="0" fillId="0" borderId="13" xfId="0" applyNumberFormat="1" applyFill="1" applyBorder="1" applyProtection="1">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23" fillId="2" borderId="0" xfId="1" applyNumberFormat="1" applyFont="1" applyFill="1" applyAlignment="1">
      <alignment horizontal="center"/>
    </xf>
    <xf numFmtId="49" fontId="23" fillId="2" borderId="0" xfId="1" quotePrefix="1" applyNumberFormat="1" applyFont="1" applyFill="1" applyAlignment="1">
      <alignment horizontal="center"/>
    </xf>
    <xf numFmtId="0" fontId="4" fillId="0" borderId="0" xfId="7" applyFont="1" applyAlignment="1" applyProtection="1">
      <alignment horizontal="left" wrapText="1"/>
      <protection locked="0"/>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17" fillId="0" borderId="20" xfId="21" applyNumberFormat="1" applyFont="1" applyBorder="1" applyAlignment="1">
      <alignment horizontal="center"/>
    </xf>
    <xf numFmtId="49" fontId="17" fillId="0" borderId="21" xfId="21" applyNumberFormat="1" applyFont="1" applyBorder="1" applyAlignment="1">
      <alignment horizontal="center"/>
    </xf>
    <xf numFmtId="49" fontId="17" fillId="0" borderId="22" xfId="21" applyNumberFormat="1" applyFont="1" applyBorder="1" applyAlignment="1">
      <alignment horizontal="center"/>
    </xf>
    <xf numFmtId="0" fontId="4" fillId="0" borderId="0" xfId="0" applyFont="1" applyAlignment="1">
      <alignment horizontal="left" wrapText="1"/>
    </xf>
    <xf numFmtId="0" fontId="0" fillId="0" borderId="0" xfId="0" applyAlignment="1">
      <alignment horizontal="left" wrapText="1"/>
    </xf>
    <xf numFmtId="0" fontId="4" fillId="0" borderId="0" xfId="0" applyFont="1" applyFill="1" applyAlignment="1" applyProtection="1">
      <alignment horizontal="left" wrapText="1"/>
      <protection locked="0"/>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2">
    <cellStyle name="Comma" xfId="1" builtinId="3"/>
    <cellStyle name="Comma 2" xfId="2"/>
    <cellStyle name="Comma 2 2" xfId="15"/>
    <cellStyle name="Comma 2 3" xfId="20"/>
    <cellStyle name="Comma 3" xfId="3"/>
    <cellStyle name="Comma 4" xfId="4"/>
    <cellStyle name="Comma 5" xfId="13"/>
    <cellStyle name="Comma 6" xfId="17"/>
    <cellStyle name="Currency" xfId="5" builtinId="4"/>
    <cellStyle name="Currency 2" xfId="6"/>
    <cellStyle name="Currency 3" xfId="18"/>
    <cellStyle name="Normal" xfId="0" builtinId="0"/>
    <cellStyle name="Normal 2" xfId="7"/>
    <cellStyle name="Normal 3" xfId="8"/>
    <cellStyle name="Normal 3 2" xfId="21"/>
    <cellStyle name="Normal 4" xfId="12"/>
    <cellStyle name="Normal 5" xfId="14"/>
    <cellStyle name="Normal 6" xfId="16"/>
    <cellStyle name="Percent" xfId="9" builtinId="5"/>
    <cellStyle name="Percent 2" xfId="10"/>
    <cellStyle name="Percent 3" xfId="11"/>
    <cellStyle name="Percent 4" xfId="19"/>
  </cellStyles>
  <dxfs count="6">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57150</xdr:rowOff>
    </xdr:from>
    <xdr:to>
      <xdr:col>10</xdr:col>
      <xdr:colOff>476250</xdr:colOff>
      <xdr:row>1</xdr:row>
      <xdr:rowOff>57150</xdr:rowOff>
    </xdr:to>
    <xdr:sp macro="" textlink="">
      <xdr:nvSpPr>
        <xdr:cNvPr id="2" name="Line 10"/>
        <xdr:cNvSpPr>
          <a:spLocks noChangeShapeType="1"/>
        </xdr:cNvSpPr>
      </xdr:nvSpPr>
      <xdr:spPr bwMode="auto">
        <a:xfrm>
          <a:off x="266700" y="219075"/>
          <a:ext cx="6886575" cy="0"/>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533400</xdr:colOff>
      <xdr:row>6</xdr:row>
      <xdr:rowOff>38100</xdr:rowOff>
    </xdr:from>
    <xdr:to>
      <xdr:col>11</xdr:col>
      <xdr:colOff>533400</xdr:colOff>
      <xdr:row>22</xdr:row>
      <xdr:rowOff>142875</xdr:rowOff>
    </xdr:to>
    <xdr:sp macro="" textlink="">
      <xdr:nvSpPr>
        <xdr:cNvPr id="6" name="Line 13"/>
        <xdr:cNvSpPr>
          <a:spLocks noChangeShapeType="1"/>
        </xdr:cNvSpPr>
      </xdr:nvSpPr>
      <xdr:spPr bwMode="auto">
        <a:xfrm>
          <a:off x="7924800" y="1009650"/>
          <a:ext cx="0" cy="6162675"/>
        </a:xfrm>
        <a:prstGeom prst="line">
          <a:avLst/>
        </a:prstGeom>
        <a:noFill/>
        <a:ln w="76200">
          <a:solidFill>
            <a:srgbClr val="CC0000"/>
          </a:solidFill>
          <a:round/>
          <a:headEnd/>
          <a:tailEnd/>
        </a:ln>
      </xdr:spPr>
    </xdr:sp>
    <xdr:clientData/>
  </xdr:twoCellAnchor>
  <xdr:twoCellAnchor>
    <xdr:from>
      <xdr:col>9</xdr:col>
      <xdr:colOff>647700</xdr:colOff>
      <xdr:row>1</xdr:row>
      <xdr:rowOff>114300</xdr:rowOff>
    </xdr:from>
    <xdr:to>
      <xdr:col>11</xdr:col>
      <xdr:colOff>581025</xdr:colOff>
      <xdr:row>7</xdr:row>
      <xdr:rowOff>123825</xdr:rowOff>
    </xdr:to>
    <xdr:pic>
      <xdr:nvPicPr>
        <xdr:cNvPr id="7" name="Picture 9" descr="Yum1C_LgPC"/>
        <xdr:cNvPicPr>
          <a:picLocks noChangeAspect="1" noChangeArrowheads="1"/>
        </xdr:cNvPicPr>
      </xdr:nvPicPr>
      <xdr:blipFill>
        <a:blip xmlns:r="http://schemas.openxmlformats.org/officeDocument/2006/relationships" r:embed="rId1" cstate="print"/>
        <a:srcRect/>
        <a:stretch>
          <a:fillRect/>
        </a:stretch>
      </xdr:blipFill>
      <xdr:spPr bwMode="auto">
        <a:xfrm>
          <a:off x="6610350" y="276225"/>
          <a:ext cx="1362075" cy="981075"/>
        </a:xfrm>
        <a:prstGeom prst="rect">
          <a:avLst/>
        </a:prstGeom>
        <a:noFill/>
        <a:ln w="9525">
          <a:noFill/>
          <a:miter lim="800000"/>
          <a:headEnd/>
          <a:tailEnd/>
        </a:ln>
      </xdr:spPr>
    </xdr:pic>
    <xdr:clientData/>
  </xdr:twoCellAnchor>
  <xdr:twoCellAnchor editAs="oneCell">
    <xdr:from>
      <xdr:col>4</xdr:col>
      <xdr:colOff>238125</xdr:colOff>
      <xdr:row>19</xdr:row>
      <xdr:rowOff>28537</xdr:rowOff>
    </xdr:from>
    <xdr:to>
      <xdr:col>8</xdr:col>
      <xdr:colOff>314324</xdr:colOff>
      <xdr:row>24</xdr:row>
      <xdr:rowOff>133162</xdr:rowOff>
    </xdr:to>
    <xdr:pic>
      <xdr:nvPicPr>
        <xdr:cNvPr id="9" name="Picture 8"/>
        <xdr:cNvPicPr>
          <a:picLocks noChangeAspect="1"/>
        </xdr:cNvPicPr>
      </xdr:nvPicPr>
      <xdr:blipFill>
        <a:blip xmlns:r="http://schemas.openxmlformats.org/officeDocument/2006/relationships" r:embed="rId2"/>
        <a:stretch>
          <a:fillRect/>
        </a:stretch>
      </xdr:blipFill>
      <xdr:spPr>
        <a:xfrm>
          <a:off x="2628900" y="4362412"/>
          <a:ext cx="2933699" cy="91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4"/>
  <sheetViews>
    <sheetView showGridLines="0" tabSelected="1" zoomScaleNormal="100" workbookViewId="0">
      <selection activeCell="B13" sqref="B13:L13"/>
    </sheetView>
  </sheetViews>
  <sheetFormatPr defaultRowHeight="12.75" x14ac:dyDescent="0.2"/>
  <cols>
    <col min="1" max="1" width="3.7109375" customWidth="1"/>
    <col min="2" max="11" width="10.7109375" customWidth="1"/>
    <col min="12" max="13" width="9.140625" customWidth="1"/>
  </cols>
  <sheetData>
    <row r="1" spans="1:12" x14ac:dyDescent="0.2">
      <c r="A1" s="62"/>
      <c r="B1" s="62"/>
      <c r="C1" s="62"/>
      <c r="D1" s="62"/>
      <c r="E1" s="62"/>
      <c r="F1" s="62"/>
      <c r="G1" s="62"/>
      <c r="H1" s="62"/>
      <c r="I1" s="62"/>
      <c r="J1" s="62"/>
      <c r="K1" s="62"/>
      <c r="L1" s="62"/>
    </row>
    <row r="2" spans="1:12" x14ac:dyDescent="0.2">
      <c r="A2" s="62"/>
      <c r="B2" s="62"/>
      <c r="C2" s="62"/>
      <c r="D2" s="62"/>
      <c r="E2" s="62"/>
      <c r="F2" s="62"/>
      <c r="G2" s="62"/>
      <c r="H2" s="62"/>
      <c r="I2" s="62"/>
      <c r="J2" s="62"/>
      <c r="K2" s="62"/>
      <c r="L2" s="62"/>
    </row>
    <row r="3" spans="1:12" x14ac:dyDescent="0.2">
      <c r="A3" s="62"/>
      <c r="B3" s="62"/>
      <c r="C3" s="62"/>
      <c r="D3" s="62"/>
      <c r="E3" s="62"/>
      <c r="F3" s="62"/>
      <c r="G3" s="62"/>
      <c r="H3" s="62"/>
      <c r="I3" s="62"/>
      <c r="J3" s="62"/>
      <c r="K3" s="62"/>
      <c r="L3" s="62"/>
    </row>
    <row r="4" spans="1:12" x14ac:dyDescent="0.2">
      <c r="A4" s="62"/>
      <c r="B4" s="62"/>
      <c r="C4" s="62"/>
      <c r="D4" s="62"/>
      <c r="E4" s="62"/>
      <c r="F4" s="62"/>
      <c r="G4" s="62"/>
      <c r="H4" s="62"/>
      <c r="I4" s="62"/>
      <c r="J4" s="62"/>
      <c r="K4" s="62"/>
      <c r="L4" s="62"/>
    </row>
    <row r="5" spans="1:12" x14ac:dyDescent="0.2">
      <c r="A5" s="62"/>
      <c r="B5" s="62"/>
      <c r="C5" s="62"/>
      <c r="D5" s="62"/>
      <c r="E5" s="62"/>
      <c r="F5" s="62"/>
      <c r="G5" s="62"/>
      <c r="H5" s="62"/>
      <c r="I5" s="62"/>
      <c r="J5" s="62"/>
      <c r="K5" s="62"/>
      <c r="L5" s="62"/>
    </row>
    <row r="6" spans="1:12" x14ac:dyDescent="0.2">
      <c r="A6" s="62"/>
      <c r="B6" s="62"/>
      <c r="C6" s="62"/>
      <c r="D6" s="62"/>
      <c r="E6" s="62"/>
      <c r="F6" s="62"/>
      <c r="G6" s="62"/>
      <c r="H6" s="62"/>
      <c r="I6" s="62"/>
      <c r="J6" s="62"/>
      <c r="K6" s="62"/>
      <c r="L6" s="62"/>
    </row>
    <row r="7" spans="1:12" x14ac:dyDescent="0.2">
      <c r="A7" s="62"/>
      <c r="B7" s="62"/>
      <c r="C7" s="62"/>
      <c r="D7" s="62"/>
      <c r="E7" s="62"/>
      <c r="F7" s="62"/>
      <c r="G7" s="62"/>
      <c r="H7" s="62"/>
      <c r="I7" s="62"/>
      <c r="J7" s="62"/>
      <c r="K7" s="62"/>
      <c r="L7" s="62"/>
    </row>
    <row r="8" spans="1:12" x14ac:dyDescent="0.2">
      <c r="A8" s="62"/>
      <c r="B8" s="62"/>
      <c r="C8" s="62"/>
      <c r="D8" s="62"/>
      <c r="E8" s="62"/>
      <c r="F8" s="62"/>
      <c r="G8" s="62"/>
      <c r="H8" s="62"/>
      <c r="I8" s="62"/>
      <c r="J8" s="62"/>
      <c r="K8" s="62"/>
      <c r="L8" s="62"/>
    </row>
    <row r="9" spans="1:12" ht="42.75" customHeight="1" x14ac:dyDescent="0.5">
      <c r="B9" s="238" t="s">
        <v>0</v>
      </c>
      <c r="C9" s="238"/>
      <c r="D9" s="238"/>
      <c r="E9" s="238"/>
      <c r="F9" s="238"/>
      <c r="G9" s="238"/>
      <c r="H9" s="238"/>
      <c r="I9" s="238"/>
      <c r="J9" s="238"/>
      <c r="K9" s="238"/>
      <c r="L9" s="238"/>
    </row>
    <row r="10" spans="1:12" x14ac:dyDescent="0.2">
      <c r="B10" s="62"/>
      <c r="C10" s="62"/>
      <c r="D10" s="62"/>
      <c r="E10" s="62"/>
      <c r="F10" s="62"/>
      <c r="G10" s="62"/>
      <c r="H10" s="62"/>
      <c r="I10" s="62"/>
      <c r="J10" s="62"/>
      <c r="K10" s="62"/>
      <c r="L10" s="62"/>
    </row>
    <row r="11" spans="1:12" ht="30" x14ac:dyDescent="0.4">
      <c r="B11" s="239" t="s">
        <v>16</v>
      </c>
      <c r="C11" s="239"/>
      <c r="D11" s="239"/>
      <c r="E11" s="239"/>
      <c r="F11" s="239"/>
      <c r="G11" s="239"/>
      <c r="H11" s="239"/>
      <c r="I11" s="239"/>
      <c r="J11" s="239"/>
      <c r="K11" s="239"/>
      <c r="L11" s="239"/>
    </row>
    <row r="12" spans="1:12" ht="30" x14ac:dyDescent="0.4">
      <c r="B12" s="63"/>
      <c r="C12" s="63"/>
      <c r="D12" s="63"/>
      <c r="E12" s="63"/>
      <c r="F12" s="63"/>
      <c r="G12" s="63"/>
      <c r="H12" s="63"/>
      <c r="I12" s="63"/>
      <c r="J12" s="63"/>
      <c r="K12" s="63"/>
      <c r="L12" s="63"/>
    </row>
    <row r="13" spans="1:12" ht="30" x14ac:dyDescent="0.4">
      <c r="B13" s="240" t="s">
        <v>245</v>
      </c>
      <c r="C13" s="239"/>
      <c r="D13" s="239"/>
      <c r="E13" s="239"/>
      <c r="F13" s="239"/>
      <c r="G13" s="239"/>
      <c r="H13" s="239"/>
      <c r="I13" s="239"/>
      <c r="J13" s="239"/>
      <c r="K13" s="239"/>
      <c r="L13" s="239"/>
    </row>
    <row r="14" spans="1:12" x14ac:dyDescent="0.2">
      <c r="A14" s="62"/>
      <c r="B14" s="62"/>
      <c r="C14" s="62"/>
      <c r="D14" s="62"/>
      <c r="E14" s="62"/>
      <c r="F14" s="62"/>
      <c r="G14" s="62"/>
      <c r="H14" s="62"/>
      <c r="I14" s="62"/>
      <c r="J14" s="62"/>
      <c r="K14" s="62"/>
      <c r="L14" s="62"/>
    </row>
    <row r="15" spans="1:12" x14ac:dyDescent="0.2">
      <c r="A15" s="62"/>
      <c r="B15" s="62"/>
      <c r="C15" s="62"/>
      <c r="D15" s="62"/>
      <c r="E15" s="62"/>
      <c r="F15" s="62"/>
      <c r="G15" s="62"/>
      <c r="H15" s="62"/>
      <c r="I15" s="62"/>
      <c r="J15" s="62"/>
      <c r="K15" s="62"/>
      <c r="L15" s="62"/>
    </row>
    <row r="16" spans="1:12" ht="30" x14ac:dyDescent="0.4">
      <c r="A16" s="62"/>
      <c r="B16" s="241"/>
      <c r="C16" s="242"/>
      <c r="D16" s="242"/>
      <c r="E16" s="242"/>
      <c r="F16" s="242"/>
      <c r="G16" s="242"/>
      <c r="H16" s="242"/>
      <c r="I16" s="242"/>
      <c r="J16" s="242"/>
      <c r="K16" s="242"/>
      <c r="L16" s="242"/>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sheetData>
  <mergeCells count="4">
    <mergeCell ref="B9:L9"/>
    <mergeCell ref="B11:L11"/>
    <mergeCell ref="B13:L13"/>
    <mergeCell ref="B16:L16"/>
  </mergeCells>
  <printOptions horizontalCentered="1" verticalCentered="1"/>
  <pageMargins left="0.5" right="0.25" top="0.5" bottom="0.5" header="0.5" footer="0.5"/>
  <pageSetup paperSize="9"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V68"/>
  <sheetViews>
    <sheetView showGridLines="0" view="pageBreakPreview" zoomScale="90" zoomScaleNormal="90" zoomScaleSheetLayoutView="90" workbookViewId="0">
      <pane xSplit="2" ySplit="6" topLeftCell="C7" activePane="bottomRight" state="frozen"/>
      <selection activeCell="B9" sqref="B9:L9"/>
      <selection pane="topRight" activeCell="B9" sqref="B9:L9"/>
      <selection pane="bottomLeft" activeCell="B9" sqref="B9:L9"/>
      <selection pane="bottomRight"/>
    </sheetView>
  </sheetViews>
  <sheetFormatPr defaultColWidth="9.140625" defaultRowHeight="12.75" outlineLevelCol="1" x14ac:dyDescent="0.2"/>
  <cols>
    <col min="1" max="1" width="51.28515625" style="31" customWidth="1"/>
    <col min="2" max="2" width="3" style="31" customWidth="1"/>
    <col min="3" max="6" width="14.5703125" style="31" customWidth="1"/>
    <col min="7" max="7" width="11" style="31" customWidth="1"/>
    <col min="8" max="10" width="14.5703125" style="31" hidden="1" customWidth="1" outlineLevel="1"/>
    <col min="11" max="11" width="13.85546875" style="31" hidden="1" customWidth="1" outlineLevel="1"/>
    <col min="12" max="12" width="11" style="31" customWidth="1" collapsed="1"/>
    <col min="13" max="13" width="11" style="31" customWidth="1"/>
    <col min="14" max="14" width="11" style="84" customWidth="1"/>
    <col min="15" max="19" width="9.28515625" style="31" customWidth="1"/>
    <col min="20" max="16384" width="9.140625" style="31"/>
  </cols>
  <sheetData>
    <row r="1" spans="1:14" ht="12.75" customHeight="1" x14ac:dyDescent="0.25">
      <c r="A1" s="33" t="s">
        <v>0</v>
      </c>
      <c r="B1" s="87"/>
    </row>
    <row r="2" spans="1:14" x14ac:dyDescent="0.2">
      <c r="A2" s="33" t="s">
        <v>14</v>
      </c>
      <c r="B2" s="33"/>
      <c r="C2" s="84"/>
      <c r="D2" s="84"/>
      <c r="E2" s="84"/>
      <c r="F2" s="84"/>
      <c r="G2" s="84"/>
      <c r="H2" s="84"/>
      <c r="I2" s="84"/>
      <c r="J2" s="84"/>
      <c r="K2" s="84"/>
      <c r="L2" s="84"/>
      <c r="M2" s="84"/>
    </row>
    <row r="3" spans="1:14" x14ac:dyDescent="0.2">
      <c r="A3" s="33" t="s">
        <v>264</v>
      </c>
      <c r="B3" s="33"/>
      <c r="C3" s="84"/>
      <c r="D3" s="84"/>
      <c r="E3" s="84"/>
      <c r="F3" s="84"/>
      <c r="G3" s="84"/>
      <c r="H3" s="84"/>
      <c r="I3" s="84"/>
      <c r="J3" s="84"/>
      <c r="K3" s="84"/>
      <c r="L3" s="84"/>
      <c r="M3" s="84"/>
    </row>
    <row r="4" spans="1:14" x14ac:dyDescent="0.2">
      <c r="A4" s="34"/>
      <c r="B4" s="34"/>
      <c r="C4" s="244">
        <v>2018</v>
      </c>
      <c r="D4" s="245"/>
      <c r="E4" s="245"/>
      <c r="F4" s="245"/>
      <c r="G4" s="246"/>
      <c r="H4" s="244">
        <v>2017</v>
      </c>
      <c r="I4" s="245"/>
      <c r="J4" s="245"/>
      <c r="K4" s="245"/>
      <c r="L4" s="246"/>
      <c r="M4" s="202">
        <v>2016</v>
      </c>
      <c r="N4" s="122">
        <v>2015</v>
      </c>
    </row>
    <row r="5" spans="1:14" ht="25.5" customHeight="1" x14ac:dyDescent="0.2">
      <c r="A5" s="34"/>
      <c r="B5" s="34"/>
      <c r="C5" s="86" t="s">
        <v>182</v>
      </c>
      <c r="D5" s="88" t="s">
        <v>183</v>
      </c>
      <c r="E5" s="88" t="s">
        <v>184</v>
      </c>
      <c r="F5" s="88" t="s">
        <v>185</v>
      </c>
      <c r="G5" s="89" t="s">
        <v>210</v>
      </c>
      <c r="H5" s="86" t="s">
        <v>182</v>
      </c>
      <c r="I5" s="88" t="s">
        <v>183</v>
      </c>
      <c r="J5" s="88" t="s">
        <v>184</v>
      </c>
      <c r="K5" s="88" t="s">
        <v>185</v>
      </c>
      <c r="L5" s="89" t="s">
        <v>210</v>
      </c>
      <c r="M5" s="89" t="s">
        <v>210</v>
      </c>
      <c r="N5" s="89" t="s">
        <v>210</v>
      </c>
    </row>
    <row r="6" spans="1:14" x14ac:dyDescent="0.2">
      <c r="A6" s="64" t="s">
        <v>20</v>
      </c>
      <c r="B6" s="64"/>
      <c r="C6" s="57"/>
      <c r="D6" s="57"/>
      <c r="E6" s="57"/>
      <c r="F6" s="57"/>
      <c r="G6" s="57"/>
      <c r="H6" s="57"/>
      <c r="I6" s="57"/>
      <c r="J6" s="57"/>
      <c r="K6" s="57"/>
      <c r="L6" s="57"/>
      <c r="M6" s="57"/>
      <c r="N6" s="82"/>
    </row>
    <row r="7" spans="1:14" x14ac:dyDescent="0.2">
      <c r="A7" s="34" t="s">
        <v>1</v>
      </c>
      <c r="B7" s="34"/>
      <c r="C7" s="56">
        <v>512</v>
      </c>
      <c r="D7" s="56">
        <v>512</v>
      </c>
      <c r="E7" s="56">
        <v>499</v>
      </c>
      <c r="F7" s="56">
        <v>477</v>
      </c>
      <c r="G7" s="56">
        <v>2000</v>
      </c>
      <c r="H7" s="56">
        <v>902</v>
      </c>
      <c r="I7" s="56">
        <v>909</v>
      </c>
      <c r="J7" s="56">
        <v>871</v>
      </c>
      <c r="K7" s="56">
        <v>890</v>
      </c>
      <c r="L7" s="56">
        <v>3572</v>
      </c>
      <c r="M7" s="56">
        <v>4189</v>
      </c>
      <c r="N7" s="56">
        <v>4336</v>
      </c>
    </row>
    <row r="8" spans="1:14" x14ac:dyDescent="0.2">
      <c r="A8" s="49" t="s">
        <v>218</v>
      </c>
      <c r="B8" s="34"/>
      <c r="C8" s="91">
        <v>584</v>
      </c>
      <c r="D8" s="91">
        <v>584</v>
      </c>
      <c r="E8" s="91">
        <v>605</v>
      </c>
      <c r="F8" s="91">
        <v>709</v>
      </c>
      <c r="G8" s="91">
        <v>2482</v>
      </c>
      <c r="H8" s="91">
        <v>515</v>
      </c>
      <c r="I8" s="91">
        <v>539</v>
      </c>
      <c r="J8" s="91">
        <v>565</v>
      </c>
      <c r="K8" s="91">
        <v>687</v>
      </c>
      <c r="L8" s="91">
        <v>2306</v>
      </c>
      <c r="M8" s="91">
        <v>2167</v>
      </c>
      <c r="N8" s="91">
        <v>2082</v>
      </c>
    </row>
    <row r="9" spans="1:14" x14ac:dyDescent="0.2">
      <c r="A9" s="49" t="s">
        <v>221</v>
      </c>
      <c r="B9" s="34"/>
      <c r="C9" s="17">
        <v>275</v>
      </c>
      <c r="D9" s="17">
        <v>272</v>
      </c>
      <c r="E9" s="17">
        <v>287</v>
      </c>
      <c r="F9" s="17">
        <v>372</v>
      </c>
      <c r="G9" s="17">
        <v>1206</v>
      </c>
      <c r="H9" s="17">
        <v>0</v>
      </c>
      <c r="I9" s="17">
        <v>0</v>
      </c>
      <c r="J9" s="17">
        <v>0</v>
      </c>
      <c r="K9" s="17">
        <v>0</v>
      </c>
      <c r="L9" s="17">
        <v>0</v>
      </c>
      <c r="M9" s="17">
        <v>0</v>
      </c>
      <c r="N9" s="17">
        <v>0</v>
      </c>
    </row>
    <row r="10" spans="1:14" x14ac:dyDescent="0.2">
      <c r="A10" s="49" t="s">
        <v>200</v>
      </c>
      <c r="B10" s="49"/>
      <c r="C10" s="21">
        <v>1371</v>
      </c>
      <c r="D10" s="21">
        <v>1368</v>
      </c>
      <c r="E10" s="21">
        <v>1391</v>
      </c>
      <c r="F10" s="21">
        <v>1558</v>
      </c>
      <c r="G10" s="21">
        <v>5688</v>
      </c>
      <c r="H10" s="21">
        <v>1417</v>
      </c>
      <c r="I10" s="21">
        <v>1448</v>
      </c>
      <c r="J10" s="21">
        <v>1436</v>
      </c>
      <c r="K10" s="21">
        <v>1577</v>
      </c>
      <c r="L10" s="21">
        <v>5878</v>
      </c>
      <c r="M10" s="21">
        <v>6356</v>
      </c>
      <c r="N10" s="21">
        <v>6418</v>
      </c>
    </row>
    <row r="11" spans="1:14" x14ac:dyDescent="0.2">
      <c r="A11" s="27"/>
      <c r="B11" s="27"/>
      <c r="C11" s="55"/>
      <c r="D11" s="55"/>
      <c r="E11" s="55"/>
      <c r="F11" s="55"/>
      <c r="G11" s="55"/>
      <c r="H11" s="55"/>
      <c r="I11" s="55"/>
      <c r="J11" s="55"/>
      <c r="K11" s="55"/>
      <c r="L11" s="55"/>
      <c r="M11" s="55"/>
      <c r="N11" s="82"/>
    </row>
    <row r="12" spans="1:14" x14ac:dyDescent="0.2">
      <c r="A12" s="64" t="s">
        <v>21</v>
      </c>
      <c r="B12" s="64"/>
      <c r="C12" s="57"/>
      <c r="D12" s="57"/>
      <c r="E12" s="57"/>
      <c r="F12" s="57"/>
      <c r="G12" s="57"/>
      <c r="H12" s="57"/>
      <c r="I12" s="57"/>
      <c r="J12" s="57"/>
      <c r="K12" s="57"/>
      <c r="L12" s="57"/>
      <c r="M12" s="57"/>
      <c r="N12" s="83"/>
    </row>
    <row r="13" spans="1:14" x14ac:dyDescent="0.2">
      <c r="A13" s="49" t="s">
        <v>201</v>
      </c>
      <c r="B13" s="49"/>
      <c r="C13" s="19">
        <v>438</v>
      </c>
      <c r="D13" s="19">
        <v>421</v>
      </c>
      <c r="E13" s="19">
        <v>399</v>
      </c>
      <c r="F13" s="19">
        <v>376</v>
      </c>
      <c r="G13" s="20">
        <v>1634</v>
      </c>
      <c r="H13" s="19">
        <v>758</v>
      </c>
      <c r="I13" s="19">
        <v>748</v>
      </c>
      <c r="J13" s="19">
        <v>717</v>
      </c>
      <c r="K13" s="19">
        <v>731</v>
      </c>
      <c r="L13" s="20">
        <v>2954</v>
      </c>
      <c r="M13" s="20">
        <v>3489</v>
      </c>
      <c r="N13" s="19">
        <v>3627</v>
      </c>
    </row>
    <row r="14" spans="1:14" x14ac:dyDescent="0.2">
      <c r="A14" s="27" t="s">
        <v>2</v>
      </c>
      <c r="B14" s="27"/>
      <c r="C14" s="19">
        <v>219</v>
      </c>
      <c r="D14" s="19">
        <v>208</v>
      </c>
      <c r="E14" s="19">
        <v>204</v>
      </c>
      <c r="F14" s="19">
        <v>264</v>
      </c>
      <c r="G14" s="19">
        <v>895</v>
      </c>
      <c r="H14" s="19">
        <v>237</v>
      </c>
      <c r="I14" s="19">
        <v>247</v>
      </c>
      <c r="J14" s="19">
        <v>215</v>
      </c>
      <c r="K14" s="19">
        <v>300</v>
      </c>
      <c r="L14" s="19">
        <v>999</v>
      </c>
      <c r="M14" s="19">
        <v>1129</v>
      </c>
      <c r="N14" s="20">
        <v>1058</v>
      </c>
    </row>
    <row r="15" spans="1:14" x14ac:dyDescent="0.2">
      <c r="A15" s="49" t="s">
        <v>219</v>
      </c>
      <c r="B15" s="49"/>
      <c r="C15" s="19">
        <v>47</v>
      </c>
      <c r="D15" s="19">
        <v>40</v>
      </c>
      <c r="E15" s="19">
        <v>40</v>
      </c>
      <c r="F15" s="19">
        <v>61</v>
      </c>
      <c r="G15" s="19">
        <v>188</v>
      </c>
      <c r="H15" s="19">
        <v>46</v>
      </c>
      <c r="I15" s="19">
        <v>54</v>
      </c>
      <c r="J15" s="19">
        <v>61</v>
      </c>
      <c r="K15" s="19">
        <v>76</v>
      </c>
      <c r="L15" s="19">
        <v>237</v>
      </c>
      <c r="M15" s="19">
        <v>201</v>
      </c>
      <c r="N15" s="20">
        <v>240</v>
      </c>
    </row>
    <row r="16" spans="1:14" x14ac:dyDescent="0.2">
      <c r="A16" s="49" t="s">
        <v>220</v>
      </c>
      <c r="B16" s="49"/>
      <c r="C16" s="19">
        <v>272</v>
      </c>
      <c r="D16" s="19">
        <v>274</v>
      </c>
      <c r="E16" s="19">
        <v>288</v>
      </c>
      <c r="F16" s="19">
        <v>374</v>
      </c>
      <c r="G16" s="19">
        <v>1208</v>
      </c>
      <c r="H16" s="19">
        <v>0</v>
      </c>
      <c r="I16" s="19">
        <v>0</v>
      </c>
      <c r="J16" s="19">
        <v>0</v>
      </c>
      <c r="K16" s="19">
        <v>0</v>
      </c>
      <c r="L16" s="19">
        <v>0</v>
      </c>
      <c r="M16" s="19">
        <v>0</v>
      </c>
      <c r="N16" s="20">
        <v>0</v>
      </c>
    </row>
    <row r="17" spans="1:21" x14ac:dyDescent="0.2">
      <c r="A17" s="49" t="s">
        <v>5</v>
      </c>
      <c r="B17" s="49"/>
      <c r="C17" s="19">
        <v>-156</v>
      </c>
      <c r="D17" s="19">
        <v>-29</v>
      </c>
      <c r="E17" s="19">
        <v>-100</v>
      </c>
      <c r="F17" s="19">
        <v>-255</v>
      </c>
      <c r="G17" s="19">
        <v>-540</v>
      </c>
      <c r="H17" s="19">
        <v>-111</v>
      </c>
      <c r="I17" s="19">
        <v>-19</v>
      </c>
      <c r="J17" s="19">
        <v>-201</v>
      </c>
      <c r="K17" s="19">
        <v>-752</v>
      </c>
      <c r="L17" s="19">
        <v>-1083</v>
      </c>
      <c r="M17" s="19">
        <v>-163</v>
      </c>
      <c r="N17" s="20">
        <v>23</v>
      </c>
    </row>
    <row r="18" spans="1:21" x14ac:dyDescent="0.2">
      <c r="A18" s="49" t="s">
        <v>12</v>
      </c>
      <c r="B18" s="49"/>
      <c r="C18" s="19">
        <v>-2</v>
      </c>
      <c r="D18" s="19">
        <v>5</v>
      </c>
      <c r="E18" s="19">
        <v>7</v>
      </c>
      <c r="F18" s="19">
        <v>-3</v>
      </c>
      <c r="G18" s="19">
        <v>7</v>
      </c>
      <c r="H18" s="19">
        <v>3</v>
      </c>
      <c r="I18" s="19">
        <v>-1</v>
      </c>
      <c r="J18" s="19">
        <v>1</v>
      </c>
      <c r="K18" s="19">
        <v>7</v>
      </c>
      <c r="L18" s="19">
        <v>10</v>
      </c>
      <c r="M18" s="19">
        <v>18</v>
      </c>
      <c r="N18" s="20">
        <v>36</v>
      </c>
    </row>
    <row r="19" spans="1:21" x14ac:dyDescent="0.2">
      <c r="A19" s="49" t="s">
        <v>190</v>
      </c>
      <c r="B19" s="27"/>
      <c r="C19" s="18">
        <v>818</v>
      </c>
      <c r="D19" s="18">
        <v>919</v>
      </c>
      <c r="E19" s="18">
        <v>838</v>
      </c>
      <c r="F19" s="18">
        <v>817</v>
      </c>
      <c r="G19" s="18">
        <v>3392</v>
      </c>
      <c r="H19" s="18">
        <v>933</v>
      </c>
      <c r="I19" s="18">
        <v>1029</v>
      </c>
      <c r="J19" s="18">
        <v>793</v>
      </c>
      <c r="K19" s="18">
        <v>362</v>
      </c>
      <c r="L19" s="18">
        <v>3117</v>
      </c>
      <c r="M19" s="18">
        <v>4674</v>
      </c>
      <c r="N19" s="18">
        <v>4984</v>
      </c>
    </row>
    <row r="20" spans="1:21" ht="13.5" thickBot="1" x14ac:dyDescent="0.25">
      <c r="A20" s="27"/>
      <c r="B20" s="27"/>
      <c r="C20" s="55"/>
      <c r="D20" s="55"/>
      <c r="E20" s="55"/>
      <c r="F20" s="55"/>
      <c r="G20" s="55"/>
      <c r="H20" s="55"/>
      <c r="I20" s="55"/>
      <c r="J20" s="55"/>
      <c r="K20" s="55"/>
      <c r="L20" s="55"/>
      <c r="M20" s="55"/>
      <c r="N20" s="82"/>
    </row>
    <row r="21" spans="1:21" s="33" customFormat="1" ht="13.5" thickBot="1" x14ac:dyDescent="0.25">
      <c r="A21" s="64" t="s">
        <v>34</v>
      </c>
      <c r="B21" s="64"/>
      <c r="C21" s="106">
        <v>553</v>
      </c>
      <c r="D21" s="106">
        <v>449</v>
      </c>
      <c r="E21" s="106">
        <v>553</v>
      </c>
      <c r="F21" s="106">
        <v>741</v>
      </c>
      <c r="G21" s="106">
        <v>2296</v>
      </c>
      <c r="H21" s="106">
        <v>484</v>
      </c>
      <c r="I21" s="106">
        <v>419</v>
      </c>
      <c r="J21" s="106">
        <v>643</v>
      </c>
      <c r="K21" s="106">
        <v>1215</v>
      </c>
      <c r="L21" s="106">
        <v>2761</v>
      </c>
      <c r="M21" s="106">
        <v>1682</v>
      </c>
      <c r="N21" s="106">
        <v>1434</v>
      </c>
    </row>
    <row r="22" spans="1:21" x14ac:dyDescent="0.2">
      <c r="A22" s="27"/>
      <c r="B22" s="27"/>
      <c r="C22" s="57"/>
      <c r="D22" s="57"/>
      <c r="E22" s="57"/>
      <c r="F22" s="57"/>
      <c r="G22" s="57"/>
      <c r="H22" s="57"/>
      <c r="I22" s="57"/>
      <c r="J22" s="57"/>
      <c r="K22" s="57"/>
      <c r="L22" s="57"/>
      <c r="M22" s="57"/>
      <c r="N22" s="83"/>
    </row>
    <row r="23" spans="1:21" x14ac:dyDescent="0.2">
      <c r="A23" s="49" t="s">
        <v>222</v>
      </c>
      <c r="B23" s="38"/>
      <c r="C23" s="19">
        <v>-66</v>
      </c>
      <c r="D23" s="19">
        <v>-23</v>
      </c>
      <c r="E23" s="19">
        <v>-96</v>
      </c>
      <c r="F23" s="19">
        <v>176</v>
      </c>
      <c r="G23" s="19">
        <v>-9</v>
      </c>
      <c r="H23" s="19">
        <v>-1</v>
      </c>
      <c r="I23" s="19">
        <v>-1</v>
      </c>
      <c r="J23" s="19">
        <v>-1</v>
      </c>
      <c r="K23" s="19">
        <v>-2</v>
      </c>
      <c r="L23" s="19">
        <v>-5</v>
      </c>
      <c r="M23" s="19">
        <v>-2</v>
      </c>
      <c r="N23" s="20">
        <v>0</v>
      </c>
      <c r="U23" s="94"/>
    </row>
    <row r="24" spans="1:21" x14ac:dyDescent="0.2">
      <c r="A24" s="49" t="s">
        <v>198</v>
      </c>
      <c r="B24" s="38"/>
      <c r="C24" s="19">
        <v>3</v>
      </c>
      <c r="D24" s="19">
        <v>3</v>
      </c>
      <c r="E24" s="19">
        <v>4</v>
      </c>
      <c r="F24" s="19">
        <v>4</v>
      </c>
      <c r="G24" s="19">
        <v>14</v>
      </c>
      <c r="H24" s="19">
        <v>28</v>
      </c>
      <c r="I24" s="19">
        <v>4</v>
      </c>
      <c r="J24" s="19">
        <v>10</v>
      </c>
      <c r="K24" s="19">
        <v>5</v>
      </c>
      <c r="L24" s="19">
        <v>47</v>
      </c>
      <c r="M24" s="19">
        <v>32</v>
      </c>
      <c r="N24" s="20">
        <v>40</v>
      </c>
      <c r="U24" s="94"/>
    </row>
    <row r="25" spans="1:21" ht="15" customHeight="1" x14ac:dyDescent="0.2">
      <c r="A25" s="49" t="s">
        <v>3</v>
      </c>
      <c r="B25" s="38"/>
      <c r="C25" s="19">
        <v>107</v>
      </c>
      <c r="D25" s="19">
        <v>112</v>
      </c>
      <c r="E25" s="19">
        <v>111</v>
      </c>
      <c r="F25" s="19">
        <v>122</v>
      </c>
      <c r="G25" s="19">
        <v>452</v>
      </c>
      <c r="H25" s="19">
        <v>110</v>
      </c>
      <c r="I25" s="19">
        <v>105</v>
      </c>
      <c r="J25" s="19">
        <v>110</v>
      </c>
      <c r="K25" s="19">
        <v>120</v>
      </c>
      <c r="L25" s="19">
        <v>445</v>
      </c>
      <c r="M25" s="19">
        <v>307</v>
      </c>
      <c r="N25" s="20">
        <v>141</v>
      </c>
      <c r="U25" s="94"/>
    </row>
    <row r="26" spans="1:21" x14ac:dyDescent="0.2">
      <c r="A26" s="49"/>
      <c r="B26" s="37"/>
      <c r="C26" s="55"/>
      <c r="D26" s="55"/>
      <c r="E26" s="55"/>
      <c r="F26" s="55"/>
      <c r="G26" s="55"/>
      <c r="H26" s="55"/>
      <c r="I26" s="55"/>
      <c r="J26" s="55"/>
      <c r="K26" s="55"/>
      <c r="L26" s="55"/>
      <c r="M26" s="55"/>
      <c r="N26" s="82"/>
    </row>
    <row r="27" spans="1:21" ht="12.75" customHeight="1" x14ac:dyDescent="0.2">
      <c r="A27" s="49" t="s">
        <v>227</v>
      </c>
      <c r="B27" s="38"/>
      <c r="C27" s="19">
        <v>509</v>
      </c>
      <c r="D27" s="19">
        <v>357</v>
      </c>
      <c r="E27" s="19">
        <v>534</v>
      </c>
      <c r="F27" s="19">
        <v>439</v>
      </c>
      <c r="G27" s="19">
        <v>1839</v>
      </c>
      <c r="H27" s="19">
        <v>347</v>
      </c>
      <c r="I27" s="19">
        <v>311</v>
      </c>
      <c r="J27" s="19">
        <v>524</v>
      </c>
      <c r="K27" s="19">
        <v>1092</v>
      </c>
      <c r="L27" s="19">
        <v>2274</v>
      </c>
      <c r="M27" s="19">
        <v>1345</v>
      </c>
      <c r="N27" s="19">
        <v>1253</v>
      </c>
    </row>
    <row r="28" spans="1:21" x14ac:dyDescent="0.2">
      <c r="A28" s="49"/>
      <c r="B28" s="39"/>
      <c r="C28" s="16"/>
      <c r="D28" s="16"/>
      <c r="E28" s="16"/>
      <c r="F28" s="16"/>
      <c r="G28" s="16"/>
      <c r="H28" s="16"/>
      <c r="I28" s="16"/>
      <c r="J28" s="16"/>
      <c r="K28" s="16"/>
      <c r="L28" s="16"/>
      <c r="M28" s="16"/>
      <c r="N28" s="51"/>
    </row>
    <row r="29" spans="1:21" x14ac:dyDescent="0.2">
      <c r="A29" s="49" t="s">
        <v>4</v>
      </c>
      <c r="C29" s="21">
        <v>76</v>
      </c>
      <c r="D29" s="21">
        <v>36</v>
      </c>
      <c r="E29" s="21">
        <v>80</v>
      </c>
      <c r="F29" s="21">
        <v>105</v>
      </c>
      <c r="G29" s="21">
        <v>297</v>
      </c>
      <c r="H29" s="21">
        <v>67</v>
      </c>
      <c r="I29" s="21">
        <v>105</v>
      </c>
      <c r="J29" s="21">
        <v>106</v>
      </c>
      <c r="K29" s="21">
        <v>656</v>
      </c>
      <c r="L29" s="21">
        <v>934</v>
      </c>
      <c r="M29" s="21">
        <v>327</v>
      </c>
      <c r="N29" s="22">
        <v>327</v>
      </c>
    </row>
    <row r="30" spans="1:21" x14ac:dyDescent="0.2">
      <c r="A30" s="49"/>
      <c r="B30" s="40"/>
      <c r="C30" s="55"/>
      <c r="D30" s="55"/>
      <c r="E30" s="55"/>
      <c r="F30" s="55"/>
      <c r="G30" s="55"/>
      <c r="H30" s="55"/>
      <c r="I30" s="55"/>
      <c r="J30" s="55"/>
      <c r="K30" s="55"/>
      <c r="L30" s="55"/>
      <c r="M30" s="55"/>
      <c r="N30" s="82"/>
    </row>
    <row r="31" spans="1:21" ht="12.75" customHeight="1" x14ac:dyDescent="0.2">
      <c r="A31" s="49" t="s">
        <v>193</v>
      </c>
      <c r="B31" s="38"/>
      <c r="C31" s="19">
        <v>433</v>
      </c>
      <c r="D31" s="19">
        <v>321</v>
      </c>
      <c r="E31" s="19">
        <v>454</v>
      </c>
      <c r="F31" s="19">
        <v>334</v>
      </c>
      <c r="G31" s="19">
        <v>1542</v>
      </c>
      <c r="H31" s="19">
        <v>280</v>
      </c>
      <c r="I31" s="19">
        <v>206</v>
      </c>
      <c r="J31" s="19">
        <v>418</v>
      </c>
      <c r="K31" s="19">
        <v>436</v>
      </c>
      <c r="L31" s="19">
        <v>1340</v>
      </c>
      <c r="M31" s="19">
        <v>1018</v>
      </c>
      <c r="N31" s="20">
        <v>926</v>
      </c>
      <c r="U31" s="94"/>
    </row>
    <row r="32" spans="1:21" ht="24" customHeight="1" x14ac:dyDescent="0.2">
      <c r="A32" s="49" t="s">
        <v>191</v>
      </c>
      <c r="B32" s="38"/>
      <c r="C32" s="200" t="s">
        <v>196</v>
      </c>
      <c r="D32" s="200" t="s">
        <v>196</v>
      </c>
      <c r="E32" s="200" t="s">
        <v>196</v>
      </c>
      <c r="F32" s="200" t="s">
        <v>196</v>
      </c>
      <c r="G32" s="201" t="s">
        <v>196</v>
      </c>
      <c r="H32" s="200" t="s">
        <v>196</v>
      </c>
      <c r="I32" s="200" t="s">
        <v>196</v>
      </c>
      <c r="J32" s="200" t="s">
        <v>196</v>
      </c>
      <c r="K32" s="200" t="s">
        <v>196</v>
      </c>
      <c r="L32" s="201" t="s">
        <v>196</v>
      </c>
      <c r="M32" s="19">
        <v>625</v>
      </c>
      <c r="N32" s="20">
        <v>357</v>
      </c>
      <c r="U32" s="94"/>
    </row>
    <row r="33" spans="1:14" x14ac:dyDescent="0.2">
      <c r="A33" s="49"/>
      <c r="B33" s="40"/>
      <c r="C33" s="58"/>
      <c r="D33" s="58"/>
      <c r="E33" s="58"/>
      <c r="F33" s="58"/>
      <c r="G33" s="58"/>
      <c r="H33" s="58"/>
      <c r="I33" s="58"/>
      <c r="J33" s="58"/>
      <c r="K33" s="58"/>
      <c r="L33" s="58"/>
      <c r="M33" s="58"/>
      <c r="N33" s="85"/>
    </row>
    <row r="34" spans="1:14" ht="13.5" thickBot="1" x14ac:dyDescent="0.25">
      <c r="A34" s="49" t="s">
        <v>197</v>
      </c>
      <c r="B34" s="47"/>
      <c r="C34" s="72">
        <v>433</v>
      </c>
      <c r="D34" s="72">
        <v>321</v>
      </c>
      <c r="E34" s="72">
        <v>454</v>
      </c>
      <c r="F34" s="72">
        <v>334</v>
      </c>
      <c r="G34" s="72">
        <v>1542</v>
      </c>
      <c r="H34" s="72">
        <v>280</v>
      </c>
      <c r="I34" s="72">
        <v>206</v>
      </c>
      <c r="J34" s="72">
        <v>418</v>
      </c>
      <c r="K34" s="72">
        <v>436</v>
      </c>
      <c r="L34" s="72">
        <v>1340</v>
      </c>
      <c r="M34" s="72">
        <v>1643</v>
      </c>
      <c r="N34" s="72">
        <v>1283</v>
      </c>
    </row>
    <row r="35" spans="1:14" ht="13.5" thickTop="1" x14ac:dyDescent="0.2">
      <c r="A35" s="40"/>
      <c r="B35" s="40"/>
      <c r="C35" s="107"/>
      <c r="D35" s="107"/>
      <c r="E35" s="107"/>
      <c r="F35" s="107"/>
      <c r="G35" s="107"/>
      <c r="H35" s="107"/>
      <c r="I35" s="107"/>
      <c r="J35" s="107"/>
      <c r="K35" s="107"/>
      <c r="L35" s="107"/>
      <c r="M35" s="107"/>
      <c r="N35" s="108"/>
    </row>
    <row r="36" spans="1:14" x14ac:dyDescent="0.2">
      <c r="A36" s="118" t="s">
        <v>254</v>
      </c>
      <c r="B36" s="117"/>
      <c r="C36" s="110"/>
      <c r="D36" s="110"/>
      <c r="E36" s="110"/>
      <c r="F36" s="110"/>
      <c r="G36" s="110"/>
      <c r="H36" s="110"/>
      <c r="I36" s="110"/>
      <c r="J36" s="110"/>
      <c r="K36" s="110"/>
      <c r="L36" s="110"/>
      <c r="M36" s="110"/>
      <c r="N36" s="110"/>
    </row>
    <row r="37" spans="1:14" ht="13.5" thickBot="1" x14ac:dyDescent="0.25">
      <c r="A37" s="137" t="s">
        <v>6</v>
      </c>
      <c r="B37" s="41"/>
      <c r="C37" s="115">
        <v>1.3</v>
      </c>
      <c r="D37" s="115">
        <v>0.99</v>
      </c>
      <c r="E37" s="115">
        <v>1.43</v>
      </c>
      <c r="F37" s="115">
        <v>1.07</v>
      </c>
      <c r="G37" s="115">
        <v>4.8</v>
      </c>
      <c r="H37" s="115">
        <v>0.78</v>
      </c>
      <c r="I37" s="115">
        <v>0.59</v>
      </c>
      <c r="J37" s="115">
        <v>1.21</v>
      </c>
      <c r="K37" s="115">
        <v>1.29</v>
      </c>
      <c r="L37" s="115">
        <v>3.86</v>
      </c>
      <c r="M37" s="115">
        <v>2.58</v>
      </c>
      <c r="N37" s="115">
        <v>2.13</v>
      </c>
    </row>
    <row r="38" spans="1:14" ht="14.25" thickTop="1" thickBot="1" x14ac:dyDescent="0.25">
      <c r="A38" s="137" t="s">
        <v>203</v>
      </c>
      <c r="B38" s="47"/>
      <c r="C38" s="114">
        <v>332</v>
      </c>
      <c r="D38" s="114">
        <v>324</v>
      </c>
      <c r="E38" s="114">
        <v>318</v>
      </c>
      <c r="F38" s="114">
        <v>313</v>
      </c>
      <c r="G38" s="114">
        <v>322</v>
      </c>
      <c r="H38" s="114">
        <v>357</v>
      </c>
      <c r="I38" s="114">
        <v>350</v>
      </c>
      <c r="J38" s="114">
        <v>345</v>
      </c>
      <c r="K38" s="114">
        <v>337</v>
      </c>
      <c r="L38" s="114">
        <v>347</v>
      </c>
      <c r="M38" s="114">
        <v>394</v>
      </c>
      <c r="N38" s="114">
        <v>435</v>
      </c>
    </row>
    <row r="39" spans="1:14" ht="13.5" thickTop="1" x14ac:dyDescent="0.2">
      <c r="A39" s="118" t="s">
        <v>229</v>
      </c>
      <c r="B39" s="104"/>
      <c r="C39" s="110"/>
      <c r="D39" s="110"/>
      <c r="E39" s="110"/>
      <c r="F39" s="110"/>
      <c r="G39" s="110"/>
      <c r="H39" s="110"/>
      <c r="I39" s="110"/>
      <c r="J39" s="110"/>
      <c r="K39" s="110"/>
      <c r="L39" s="110"/>
      <c r="M39" s="110"/>
      <c r="N39" s="110"/>
    </row>
    <row r="40" spans="1:14" ht="13.5" thickBot="1" x14ac:dyDescent="0.25">
      <c r="A40" s="41" t="s">
        <v>6</v>
      </c>
      <c r="B40" s="41"/>
      <c r="C40" s="129" t="s">
        <v>196</v>
      </c>
      <c r="D40" s="129" t="s">
        <v>196</v>
      </c>
      <c r="E40" s="129" t="s">
        <v>196</v>
      </c>
      <c r="F40" s="129" t="s">
        <v>196</v>
      </c>
      <c r="G40" s="129" t="s">
        <v>196</v>
      </c>
      <c r="H40" s="129" t="s">
        <v>196</v>
      </c>
      <c r="I40" s="129" t="s">
        <v>196</v>
      </c>
      <c r="J40" s="129" t="s">
        <v>196</v>
      </c>
      <c r="K40" s="129" t="s">
        <v>196</v>
      </c>
      <c r="L40" s="129" t="s">
        <v>196</v>
      </c>
      <c r="M40" s="115">
        <v>1.59</v>
      </c>
      <c r="N40" s="115">
        <v>0.82</v>
      </c>
    </row>
    <row r="41" spans="1:14" ht="13.5" hidden="1" thickBot="1" x14ac:dyDescent="0.25">
      <c r="A41" s="47" t="s">
        <v>15</v>
      </c>
      <c r="B41" s="47"/>
      <c r="C41" s="130"/>
      <c r="D41" s="130"/>
      <c r="E41" s="130"/>
      <c r="F41" s="130"/>
      <c r="G41" s="130"/>
      <c r="H41" s="130"/>
      <c r="I41" s="130"/>
      <c r="J41" s="130"/>
      <c r="K41" s="130"/>
      <c r="L41" s="130"/>
      <c r="M41" s="113">
        <v>0.34</v>
      </c>
      <c r="N41" s="113">
        <v>-0.05</v>
      </c>
    </row>
    <row r="42" spans="1:14" ht="13.5" hidden="1" thickBot="1" x14ac:dyDescent="0.25">
      <c r="A42" s="119" t="s">
        <v>7</v>
      </c>
      <c r="B42" s="40"/>
      <c r="C42" s="131"/>
      <c r="D42" s="131"/>
      <c r="E42" s="131"/>
      <c r="F42" s="131"/>
      <c r="G42" s="131"/>
      <c r="H42" s="131"/>
      <c r="I42" s="131"/>
      <c r="J42" s="131"/>
      <c r="K42" s="131"/>
      <c r="L42" s="131"/>
      <c r="M42" s="111">
        <v>1.25</v>
      </c>
      <c r="N42" s="112">
        <v>0.87</v>
      </c>
    </row>
    <row r="43" spans="1:14" ht="14.25" thickTop="1" thickBot="1" x14ac:dyDescent="0.25">
      <c r="A43" s="137" t="s">
        <v>203</v>
      </c>
      <c r="B43" s="47"/>
      <c r="C43" s="132" t="s">
        <v>196</v>
      </c>
      <c r="D43" s="132" t="s">
        <v>196</v>
      </c>
      <c r="E43" s="132" t="s">
        <v>196</v>
      </c>
      <c r="F43" s="132" t="s">
        <v>196</v>
      </c>
      <c r="G43" s="132" t="s">
        <v>196</v>
      </c>
      <c r="H43" s="132" t="s">
        <v>196</v>
      </c>
      <c r="I43" s="132" t="s">
        <v>196</v>
      </c>
      <c r="J43" s="132" t="s">
        <v>196</v>
      </c>
      <c r="K43" s="132" t="s">
        <v>196</v>
      </c>
      <c r="L43" s="132" t="s">
        <v>196</v>
      </c>
      <c r="M43" s="114">
        <v>393.77853800000003</v>
      </c>
      <c r="N43" s="114">
        <v>435</v>
      </c>
    </row>
    <row r="44" spans="1:14" ht="27" customHeight="1" thickTop="1" x14ac:dyDescent="0.2">
      <c r="A44" s="118" t="s">
        <v>255</v>
      </c>
      <c r="B44" s="104"/>
      <c r="C44" s="135"/>
      <c r="D44" s="134"/>
      <c r="E44" s="134"/>
      <c r="F44" s="134"/>
      <c r="G44" s="134"/>
      <c r="H44" s="135"/>
      <c r="I44" s="134"/>
      <c r="J44" s="134"/>
      <c r="K44" s="134"/>
      <c r="L44" s="134"/>
      <c r="M44" s="134"/>
      <c r="N44" s="134"/>
    </row>
    <row r="45" spans="1:14" ht="13.5" thickBot="1" x14ac:dyDescent="0.25">
      <c r="A45" s="41" t="s">
        <v>6</v>
      </c>
      <c r="B45" s="41"/>
      <c r="C45" s="115">
        <v>1.27</v>
      </c>
      <c r="D45" s="115">
        <v>0.97</v>
      </c>
      <c r="E45" s="115">
        <v>1.4</v>
      </c>
      <c r="F45" s="115">
        <v>1.04</v>
      </c>
      <c r="G45" s="115">
        <v>4.6900000000000004</v>
      </c>
      <c r="H45" s="115">
        <v>0.77</v>
      </c>
      <c r="I45" s="115">
        <v>0.57999999999999996</v>
      </c>
      <c r="J45" s="115">
        <v>1.18</v>
      </c>
      <c r="K45" s="115">
        <v>1.26</v>
      </c>
      <c r="L45" s="115">
        <v>3.77</v>
      </c>
      <c r="M45" s="115">
        <v>2.54</v>
      </c>
      <c r="N45" s="115">
        <v>2.09</v>
      </c>
    </row>
    <row r="46" spans="1:14" ht="14.25" thickTop="1" thickBot="1" x14ac:dyDescent="0.25">
      <c r="A46" s="137" t="s">
        <v>203</v>
      </c>
      <c r="B46" s="47"/>
      <c r="C46" s="114">
        <v>340</v>
      </c>
      <c r="D46" s="114">
        <v>331</v>
      </c>
      <c r="E46" s="114">
        <v>325</v>
      </c>
      <c r="F46" s="114">
        <v>320</v>
      </c>
      <c r="G46" s="114">
        <v>329</v>
      </c>
      <c r="H46" s="114">
        <v>364</v>
      </c>
      <c r="I46" s="114">
        <v>358</v>
      </c>
      <c r="J46" s="114">
        <v>353</v>
      </c>
      <c r="K46" s="114">
        <v>345</v>
      </c>
      <c r="L46" s="114">
        <v>355</v>
      </c>
      <c r="M46" s="114">
        <v>400.20219400000002</v>
      </c>
      <c r="N46" s="114">
        <v>443.08889699999997</v>
      </c>
    </row>
    <row r="47" spans="1:14" ht="13.5" thickTop="1" x14ac:dyDescent="0.2">
      <c r="A47" s="118" t="s">
        <v>230</v>
      </c>
      <c r="B47" s="104"/>
      <c r="C47" s="116"/>
      <c r="D47" s="116"/>
      <c r="E47" s="116"/>
      <c r="F47" s="116"/>
      <c r="G47" s="116"/>
      <c r="H47" s="116"/>
      <c r="I47" s="116"/>
      <c r="J47" s="116"/>
      <c r="K47" s="116"/>
      <c r="L47" s="116"/>
      <c r="M47" s="116"/>
      <c r="N47" s="116"/>
    </row>
    <row r="48" spans="1:14" ht="13.5" thickBot="1" x14ac:dyDescent="0.25">
      <c r="A48" s="41" t="s">
        <v>6</v>
      </c>
      <c r="B48" s="41"/>
      <c r="C48" s="129" t="s">
        <v>196</v>
      </c>
      <c r="D48" s="129" t="s">
        <v>196</v>
      </c>
      <c r="E48" s="129" t="s">
        <v>196</v>
      </c>
      <c r="F48" s="226" t="s">
        <v>196</v>
      </c>
      <c r="G48" s="129" t="s">
        <v>196</v>
      </c>
      <c r="H48" s="129" t="s">
        <v>196</v>
      </c>
      <c r="I48" s="129" t="s">
        <v>196</v>
      </c>
      <c r="J48" s="129" t="s">
        <v>196</v>
      </c>
      <c r="K48" s="129" t="s">
        <v>196</v>
      </c>
      <c r="L48" s="129" t="s">
        <v>196</v>
      </c>
      <c r="M48" s="115">
        <v>1.56</v>
      </c>
      <c r="N48" s="115">
        <v>0.81</v>
      </c>
    </row>
    <row r="49" spans="1:14" ht="13.5" hidden="1" thickBot="1" x14ac:dyDescent="0.25">
      <c r="A49" s="47" t="s">
        <v>15</v>
      </c>
      <c r="B49" s="47"/>
      <c r="C49" s="130"/>
      <c r="D49" s="130"/>
      <c r="E49" s="130"/>
      <c r="F49" s="130"/>
      <c r="G49" s="130"/>
      <c r="H49" s="130"/>
      <c r="I49" s="130"/>
      <c r="J49" s="130"/>
      <c r="K49" s="130"/>
      <c r="L49" s="130"/>
      <c r="M49" s="113">
        <v>0.33</v>
      </c>
      <c r="N49" s="113">
        <v>-0.04</v>
      </c>
    </row>
    <row r="50" spans="1:14" ht="13.5" hidden="1" thickBot="1" x14ac:dyDescent="0.25">
      <c r="A50" s="119" t="s">
        <v>7</v>
      </c>
      <c r="B50" s="40"/>
      <c r="C50" s="131"/>
      <c r="D50" s="131"/>
      <c r="E50" s="131"/>
      <c r="F50" s="131"/>
      <c r="G50" s="131"/>
      <c r="H50" s="131"/>
      <c r="I50" s="131"/>
      <c r="J50" s="131"/>
      <c r="K50" s="131"/>
      <c r="L50" s="131"/>
      <c r="M50" s="111">
        <v>1.23</v>
      </c>
      <c r="N50" s="112">
        <v>0.85000000000000009</v>
      </c>
    </row>
    <row r="51" spans="1:14" ht="14.25" thickTop="1" thickBot="1" x14ac:dyDescent="0.25">
      <c r="A51" s="137" t="s">
        <v>203</v>
      </c>
      <c r="B51" s="47"/>
      <c r="C51" s="132" t="s">
        <v>196</v>
      </c>
      <c r="D51" s="132" t="s">
        <v>196</v>
      </c>
      <c r="E51" s="132" t="s">
        <v>196</v>
      </c>
      <c r="F51" s="227" t="s">
        <v>196</v>
      </c>
      <c r="G51" s="132" t="s">
        <v>196</v>
      </c>
      <c r="H51" s="132" t="s">
        <v>196</v>
      </c>
      <c r="I51" s="132" t="s">
        <v>196</v>
      </c>
      <c r="J51" s="132" t="s">
        <v>196</v>
      </c>
      <c r="K51" s="132" t="s">
        <v>196</v>
      </c>
      <c r="L51" s="132" t="s">
        <v>196</v>
      </c>
      <c r="M51" s="114">
        <v>400.20219400000002</v>
      </c>
      <c r="N51" s="114">
        <v>443.08889699999997</v>
      </c>
    </row>
    <row r="52" spans="1:14" ht="13.5" thickTop="1" x14ac:dyDescent="0.2">
      <c r="A52" s="34"/>
      <c r="B52" s="34"/>
    </row>
    <row r="53" spans="1:14" customFormat="1" x14ac:dyDescent="0.2">
      <c r="A53" s="215" t="s">
        <v>13</v>
      </c>
      <c r="B53" s="42"/>
      <c r="C53" s="42"/>
      <c r="D53" s="42"/>
      <c r="E53" s="42"/>
      <c r="F53" s="42"/>
      <c r="G53" s="42"/>
      <c r="H53" s="42"/>
      <c r="I53" s="42"/>
      <c r="J53" s="42"/>
      <c r="K53" s="42"/>
      <c r="L53" s="42"/>
      <c r="M53" s="42"/>
    </row>
    <row r="54" spans="1:14" customFormat="1" ht="14.25" customHeight="1" x14ac:dyDescent="0.2">
      <c r="A54" s="8" t="s">
        <v>232</v>
      </c>
      <c r="B54" s="8"/>
      <c r="C54" s="59">
        <v>0.09</v>
      </c>
      <c r="D54" s="59">
        <v>7.0000000000000007E-2</v>
      </c>
      <c r="E54" s="59">
        <v>0.04</v>
      </c>
      <c r="F54" s="53">
        <v>0.04</v>
      </c>
      <c r="G54" s="79">
        <v>0.05</v>
      </c>
      <c r="H54" s="59">
        <v>0.03</v>
      </c>
      <c r="I54" s="59">
        <v>0.04</v>
      </c>
      <c r="J54" s="59">
        <v>0.06</v>
      </c>
      <c r="K54" s="53">
        <v>0.03</v>
      </c>
      <c r="L54" s="79">
        <v>0.04</v>
      </c>
      <c r="M54" s="79">
        <v>0.03</v>
      </c>
      <c r="N54" s="59">
        <v>-0.01</v>
      </c>
    </row>
    <row r="55" spans="1:14" customFormat="1" x14ac:dyDescent="0.2">
      <c r="A55" s="8" t="s">
        <v>195</v>
      </c>
      <c r="B55" s="8"/>
      <c r="C55" s="216">
        <v>0.04</v>
      </c>
      <c r="D55" s="216">
        <v>0.04</v>
      </c>
      <c r="E55" s="216">
        <v>0.05</v>
      </c>
      <c r="F55" s="121">
        <v>0.06</v>
      </c>
      <c r="G55" s="120">
        <v>0.05</v>
      </c>
      <c r="H55" s="216">
        <v>0.05</v>
      </c>
      <c r="I55" s="216">
        <v>0.06</v>
      </c>
      <c r="J55" s="216">
        <v>0.06</v>
      </c>
      <c r="K55" s="121">
        <v>0.01</v>
      </c>
      <c r="L55" s="120">
        <v>0.04</v>
      </c>
      <c r="M55" s="120">
        <v>0.05</v>
      </c>
      <c r="N55" s="216">
        <v>0.05</v>
      </c>
    </row>
    <row r="56" spans="1:14" customFormat="1" ht="14.25" customHeight="1" x14ac:dyDescent="0.2">
      <c r="A56" s="136" t="s">
        <v>202</v>
      </c>
      <c r="B56" s="136"/>
      <c r="C56" s="233" t="s">
        <v>196</v>
      </c>
      <c r="D56" s="233" t="s">
        <v>196</v>
      </c>
      <c r="E56" s="233" t="s">
        <v>196</v>
      </c>
      <c r="F56" s="218" t="s">
        <v>196</v>
      </c>
      <c r="G56" s="219" t="s">
        <v>196</v>
      </c>
      <c r="H56" s="233" t="s">
        <v>196</v>
      </c>
      <c r="I56" s="233" t="s">
        <v>196</v>
      </c>
      <c r="J56" s="233" t="s">
        <v>196</v>
      </c>
      <c r="K56" s="52">
        <v>0.04</v>
      </c>
      <c r="L56" s="217">
        <v>0.05</v>
      </c>
      <c r="M56" s="80">
        <v>0.04</v>
      </c>
      <c r="N56" s="220" t="s">
        <v>196</v>
      </c>
    </row>
    <row r="57" spans="1:14" customFormat="1" ht="12" customHeight="1" x14ac:dyDescent="0.2">
      <c r="A57" s="6"/>
      <c r="B57" s="42"/>
      <c r="C57" s="42"/>
      <c r="D57" s="42"/>
      <c r="E57" s="42"/>
      <c r="F57" s="42"/>
      <c r="G57" s="42"/>
      <c r="H57" s="42"/>
      <c r="I57" s="42"/>
      <c r="J57" s="42"/>
      <c r="K57" s="42"/>
      <c r="L57" s="42"/>
      <c r="M57" s="42"/>
    </row>
    <row r="58" spans="1:14" x14ac:dyDescent="0.2">
      <c r="A58" s="138" t="s">
        <v>1</v>
      </c>
      <c r="B58" s="34"/>
      <c r="C58" s="139">
        <v>512</v>
      </c>
      <c r="D58" s="139">
        <v>512</v>
      </c>
      <c r="E58" s="139">
        <v>499</v>
      </c>
      <c r="F58" s="139">
        <v>477</v>
      </c>
      <c r="G58" s="139">
        <v>2000</v>
      </c>
      <c r="H58" s="139">
        <v>902</v>
      </c>
      <c r="I58" s="139">
        <v>909</v>
      </c>
      <c r="J58" s="139">
        <v>871</v>
      </c>
      <c r="K58" s="139">
        <v>890</v>
      </c>
      <c r="L58" s="139">
        <v>3572</v>
      </c>
      <c r="M58" s="139">
        <v>4189</v>
      </c>
      <c r="N58" s="139">
        <v>4336</v>
      </c>
    </row>
    <row r="59" spans="1:14" x14ac:dyDescent="0.2">
      <c r="A59" s="46" t="s">
        <v>204</v>
      </c>
      <c r="B59" s="34"/>
      <c r="C59" s="140">
        <v>11196</v>
      </c>
      <c r="D59" s="140">
        <v>11177</v>
      </c>
      <c r="E59" s="140">
        <v>11589</v>
      </c>
      <c r="F59" s="140">
        <v>13275</v>
      </c>
      <c r="G59" s="140">
        <v>47237</v>
      </c>
      <c r="H59" s="140">
        <v>9867</v>
      </c>
      <c r="I59" s="140">
        <v>10062</v>
      </c>
      <c r="J59" s="140">
        <v>10800</v>
      </c>
      <c r="K59" s="140">
        <v>12393</v>
      </c>
      <c r="L59" s="140">
        <v>43122</v>
      </c>
      <c r="M59" s="140">
        <v>40732</v>
      </c>
      <c r="N59" s="140">
        <v>39393</v>
      </c>
    </row>
    <row r="60" spans="1:14" s="33" customFormat="1" x14ac:dyDescent="0.2">
      <c r="A60" s="142" t="s">
        <v>211</v>
      </c>
      <c r="B60" s="64"/>
      <c r="C60" s="205">
        <v>11708</v>
      </c>
      <c r="D60" s="205">
        <v>11689</v>
      </c>
      <c r="E60" s="205">
        <v>12088</v>
      </c>
      <c r="F60" s="205">
        <v>13752</v>
      </c>
      <c r="G60" s="205">
        <v>49237</v>
      </c>
      <c r="H60" s="205">
        <v>10769</v>
      </c>
      <c r="I60" s="205">
        <v>10971</v>
      </c>
      <c r="J60" s="205">
        <v>11671</v>
      </c>
      <c r="K60" s="205">
        <v>13283</v>
      </c>
      <c r="L60" s="205">
        <v>46694</v>
      </c>
      <c r="M60" s="205">
        <v>44921</v>
      </c>
      <c r="N60" s="206">
        <v>43729</v>
      </c>
    </row>
    <row r="61" spans="1:14" x14ac:dyDescent="0.2">
      <c r="A61" s="34"/>
      <c r="B61" s="34"/>
    </row>
    <row r="62" spans="1:14" s="12" customFormat="1" x14ac:dyDescent="0.2">
      <c r="A62" s="4" t="s">
        <v>23</v>
      </c>
      <c r="B62" s="4"/>
      <c r="C62" s="109">
        <v>0.01</v>
      </c>
      <c r="D62" s="133">
        <v>0.01</v>
      </c>
      <c r="E62" s="133">
        <v>0.02</v>
      </c>
      <c r="F62" s="133">
        <v>0.03</v>
      </c>
      <c r="G62" s="133">
        <v>0.02</v>
      </c>
      <c r="H62" s="109">
        <v>0.02</v>
      </c>
      <c r="I62" s="133">
        <v>0.02</v>
      </c>
      <c r="J62" s="133">
        <v>0.03</v>
      </c>
      <c r="K62" s="133">
        <v>0.02</v>
      </c>
      <c r="L62" s="133">
        <v>0.02</v>
      </c>
      <c r="M62" s="133">
        <v>0.01</v>
      </c>
      <c r="N62" s="133">
        <v>0.02</v>
      </c>
    </row>
    <row r="63" spans="1:14" customFormat="1" x14ac:dyDescent="0.2">
      <c r="A63" s="3"/>
      <c r="B63" s="3"/>
      <c r="C63" s="73"/>
      <c r="D63" s="73"/>
      <c r="E63" s="73"/>
      <c r="F63" s="73"/>
      <c r="G63" s="73"/>
      <c r="H63" s="73"/>
      <c r="I63" s="73"/>
      <c r="J63" s="73"/>
      <c r="K63" s="73"/>
      <c r="L63" s="73"/>
      <c r="M63" s="73"/>
      <c r="N63" s="73"/>
    </row>
    <row r="64" spans="1:14" s="12" customFormat="1" ht="12" customHeight="1" x14ac:dyDescent="0.2">
      <c r="A64" s="8" t="s">
        <v>26</v>
      </c>
      <c r="B64" s="8"/>
      <c r="C64" s="18">
        <v>239</v>
      </c>
      <c r="D64" s="18">
        <v>243</v>
      </c>
      <c r="E64" s="18">
        <v>410</v>
      </c>
      <c r="F64" s="18">
        <v>2148</v>
      </c>
      <c r="G64" s="18">
        <v>3040</v>
      </c>
      <c r="H64" s="18">
        <v>143</v>
      </c>
      <c r="I64" s="18">
        <v>174</v>
      </c>
      <c r="J64" s="18">
        <v>360</v>
      </c>
      <c r="K64" s="18">
        <v>732</v>
      </c>
      <c r="L64" s="18">
        <v>1409</v>
      </c>
      <c r="M64" s="18">
        <v>1192</v>
      </c>
      <c r="N64" s="18">
        <v>1245</v>
      </c>
    </row>
    <row r="65" spans="1:22" customFormat="1" x14ac:dyDescent="0.2">
      <c r="A65" s="3"/>
      <c r="B65" s="3"/>
      <c r="C65" s="73"/>
      <c r="D65" s="73"/>
      <c r="E65" s="73"/>
      <c r="F65" s="73"/>
      <c r="G65" s="73"/>
      <c r="H65" s="73"/>
      <c r="I65" s="73"/>
      <c r="J65" s="73"/>
      <c r="K65" s="73"/>
      <c r="L65" s="73"/>
      <c r="M65" s="73"/>
      <c r="N65" s="73"/>
    </row>
    <row r="66" spans="1:22" s="38" customFormat="1" ht="13.5" customHeight="1" x14ac:dyDescent="0.2">
      <c r="A66" s="209" t="s">
        <v>231</v>
      </c>
      <c r="B66" s="210"/>
      <c r="C66" s="210"/>
      <c r="D66" s="210"/>
      <c r="E66" s="210"/>
      <c r="F66" s="210"/>
      <c r="G66" s="210"/>
      <c r="H66" s="210"/>
      <c r="I66" s="210"/>
      <c r="J66" s="210"/>
      <c r="K66" s="210"/>
      <c r="L66" s="210"/>
      <c r="M66" s="210"/>
      <c r="N66" s="210"/>
      <c r="O66" s="210"/>
      <c r="P66" s="210"/>
      <c r="Q66" s="210"/>
      <c r="R66" s="210"/>
      <c r="S66" s="210"/>
      <c r="T66" s="210"/>
      <c r="U66" s="210"/>
      <c r="V66" s="210"/>
    </row>
    <row r="67" spans="1:22" x14ac:dyDescent="0.2">
      <c r="A67" s="243"/>
      <c r="B67" s="243"/>
      <c r="C67" s="243"/>
      <c r="D67" s="243"/>
      <c r="E67" s="243"/>
      <c r="F67" s="243"/>
      <c r="G67" s="243"/>
      <c r="H67" s="243"/>
      <c r="I67" s="243"/>
      <c r="J67" s="243"/>
      <c r="K67" s="243"/>
      <c r="L67" s="243"/>
      <c r="M67" s="243"/>
      <c r="N67" s="243"/>
      <c r="O67" s="243"/>
      <c r="P67" s="243"/>
      <c r="Q67" s="243"/>
      <c r="R67" s="243"/>
      <c r="S67" s="243"/>
      <c r="T67" s="243"/>
      <c r="U67" s="243"/>
      <c r="V67" s="243"/>
    </row>
    <row r="68" spans="1:22" ht="12.75" customHeight="1" x14ac:dyDescent="0.2">
      <c r="A68" s="232" t="s">
        <v>262</v>
      </c>
    </row>
  </sheetData>
  <sheetProtection formatCells="0" formatColumns="0" formatRows="0" insertColumns="0" insertRows="0" insertHyperlinks="0" deleteColumns="0" deleteRows="0" sort="0" autoFilter="0" pivotTables="0"/>
  <mergeCells count="3">
    <mergeCell ref="A67:V67"/>
    <mergeCell ref="C4:G4"/>
    <mergeCell ref="H4:L4"/>
  </mergeCells>
  <phoneticPr fontId="7" type="noConversion"/>
  <pageMargins left="0.5" right="0.25" top="0.4" bottom="0.17" header="0.5" footer="0.18"/>
  <pageSetup scale="6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A1:R129"/>
  <sheetViews>
    <sheetView showGridLines="0" zoomScale="90" zoomScaleNormal="90" zoomScaleSheetLayoutView="90" workbookViewId="0"/>
  </sheetViews>
  <sheetFormatPr defaultRowHeight="12.75" x14ac:dyDescent="0.2"/>
  <cols>
    <col min="1" max="1" width="52.140625" style="2" customWidth="1"/>
    <col min="2" max="8" width="11" customWidth="1"/>
    <col min="9" max="9" width="11" style="12" customWidth="1"/>
  </cols>
  <sheetData>
    <row r="1" spans="1:9" x14ac:dyDescent="0.2">
      <c r="A1" s="213" t="s">
        <v>0</v>
      </c>
    </row>
    <row r="2" spans="1:9" ht="12" customHeight="1" x14ac:dyDescent="0.2">
      <c r="A2" s="211" t="s">
        <v>27</v>
      </c>
    </row>
    <row r="3" spans="1:9" ht="12" customHeight="1" x14ac:dyDescent="0.2">
      <c r="A3" s="212" t="s">
        <v>265</v>
      </c>
    </row>
    <row r="4" spans="1:9" ht="12" customHeight="1" x14ac:dyDescent="0.2">
      <c r="A4" s="7"/>
      <c r="B4" s="247">
        <v>2018</v>
      </c>
      <c r="C4" s="248"/>
      <c r="D4" s="248"/>
      <c r="E4" s="248"/>
      <c r="F4" s="249"/>
      <c r="G4" s="230">
        <v>2017</v>
      </c>
      <c r="H4" s="203">
        <v>2016</v>
      </c>
      <c r="I4" s="123">
        <v>2015</v>
      </c>
    </row>
    <row r="5" spans="1:9" ht="26.25" customHeight="1" x14ac:dyDescent="0.2">
      <c r="A5" s="7"/>
      <c r="B5" s="86" t="s">
        <v>182</v>
      </c>
      <c r="C5" s="88" t="s">
        <v>183</v>
      </c>
      <c r="D5" s="88" t="s">
        <v>184</v>
      </c>
      <c r="E5" s="88" t="s">
        <v>185</v>
      </c>
      <c r="F5" s="89" t="s">
        <v>210</v>
      </c>
      <c r="G5" s="89" t="s">
        <v>210</v>
      </c>
      <c r="H5" s="89" t="s">
        <v>210</v>
      </c>
      <c r="I5" s="89" t="s">
        <v>210</v>
      </c>
    </row>
    <row r="6" spans="1:9" ht="12" customHeight="1" x14ac:dyDescent="0.2">
      <c r="A6" s="64" t="s">
        <v>20</v>
      </c>
      <c r="B6" s="15"/>
      <c r="C6" s="13"/>
      <c r="D6" s="13"/>
      <c r="E6" s="143"/>
      <c r="F6" s="15"/>
      <c r="G6" s="15"/>
      <c r="H6" s="15"/>
      <c r="I6" s="14"/>
    </row>
    <row r="7" spans="1:9" ht="12" customHeight="1" x14ac:dyDescent="0.2">
      <c r="A7" s="8" t="s">
        <v>1</v>
      </c>
      <c r="B7" s="74">
        <v>245</v>
      </c>
      <c r="C7" s="23">
        <v>241</v>
      </c>
      <c r="D7" s="23">
        <v>221</v>
      </c>
      <c r="E7" s="23">
        <v>187</v>
      </c>
      <c r="F7" s="74">
        <v>894</v>
      </c>
      <c r="G7" s="74">
        <v>1928</v>
      </c>
      <c r="H7" s="74">
        <v>2156</v>
      </c>
      <c r="I7" s="60">
        <v>2191</v>
      </c>
    </row>
    <row r="8" spans="1:9" ht="12" customHeight="1" x14ac:dyDescent="0.2">
      <c r="A8" s="7" t="s">
        <v>218</v>
      </c>
      <c r="B8" s="77">
        <v>307</v>
      </c>
      <c r="C8" s="29">
        <v>310</v>
      </c>
      <c r="D8" s="29">
        <v>320</v>
      </c>
      <c r="E8" s="29">
        <v>357</v>
      </c>
      <c r="F8" s="77">
        <v>1294</v>
      </c>
      <c r="G8" s="77">
        <v>1182</v>
      </c>
      <c r="H8" s="77">
        <v>1069</v>
      </c>
      <c r="I8" s="61">
        <v>1031</v>
      </c>
    </row>
    <row r="9" spans="1:9" ht="12" customHeight="1" x14ac:dyDescent="0.2">
      <c r="A9" s="7" t="s">
        <v>221</v>
      </c>
      <c r="B9" s="77">
        <v>106</v>
      </c>
      <c r="C9" s="29">
        <v>100</v>
      </c>
      <c r="D9" s="29">
        <v>108</v>
      </c>
      <c r="E9" s="29">
        <v>142</v>
      </c>
      <c r="F9" s="77">
        <v>456</v>
      </c>
      <c r="G9" s="75">
        <v>0</v>
      </c>
      <c r="H9" s="75">
        <v>0</v>
      </c>
      <c r="I9" s="61">
        <v>0</v>
      </c>
    </row>
    <row r="10" spans="1:9" ht="12" customHeight="1" x14ac:dyDescent="0.2">
      <c r="A10" s="7" t="s">
        <v>200</v>
      </c>
      <c r="B10" s="76">
        <v>658</v>
      </c>
      <c r="C10" s="30">
        <v>651</v>
      </c>
      <c r="D10" s="30">
        <v>649</v>
      </c>
      <c r="E10" s="30">
        <v>686</v>
      </c>
      <c r="F10" s="76">
        <v>2644</v>
      </c>
      <c r="G10" s="76">
        <v>3110</v>
      </c>
      <c r="H10" s="76">
        <v>3225</v>
      </c>
      <c r="I10" s="70">
        <v>3222</v>
      </c>
    </row>
    <row r="11" spans="1:9" ht="12" customHeight="1" x14ac:dyDescent="0.2">
      <c r="A11" s="5"/>
      <c r="B11" s="36"/>
      <c r="C11" s="25"/>
      <c r="D11" s="25"/>
      <c r="E11" s="25"/>
      <c r="F11" s="36"/>
      <c r="G11" s="36"/>
      <c r="H11" s="36"/>
      <c r="I11" s="55"/>
    </row>
    <row r="12" spans="1:9" ht="12" customHeight="1" x14ac:dyDescent="0.2">
      <c r="A12" s="64" t="s">
        <v>21</v>
      </c>
      <c r="B12" s="32"/>
      <c r="C12" s="26"/>
      <c r="D12" s="26"/>
      <c r="E12" s="26"/>
      <c r="F12" s="32"/>
      <c r="G12" s="32"/>
      <c r="H12" s="32"/>
      <c r="I12" s="57"/>
    </row>
    <row r="13" spans="1:9" ht="12" customHeight="1" x14ac:dyDescent="0.2">
      <c r="A13" s="8" t="s">
        <v>201</v>
      </c>
      <c r="B13" s="78">
        <v>220</v>
      </c>
      <c r="C13" s="90">
        <v>210</v>
      </c>
      <c r="D13" s="90">
        <v>187</v>
      </c>
      <c r="E13" s="90">
        <v>158</v>
      </c>
      <c r="F13" s="78">
        <v>775</v>
      </c>
      <c r="G13" s="78">
        <v>1639</v>
      </c>
      <c r="H13" s="78">
        <v>1839</v>
      </c>
      <c r="I13" s="35">
        <v>1884</v>
      </c>
    </row>
    <row r="14" spans="1:9" ht="12" customHeight="1" x14ac:dyDescent="0.2">
      <c r="A14" s="8" t="s">
        <v>2</v>
      </c>
      <c r="B14" s="77">
        <v>85</v>
      </c>
      <c r="C14" s="29">
        <v>81</v>
      </c>
      <c r="D14" s="29">
        <v>81</v>
      </c>
      <c r="E14" s="29">
        <v>103</v>
      </c>
      <c r="F14" s="77">
        <v>350</v>
      </c>
      <c r="G14" s="77">
        <v>370</v>
      </c>
      <c r="H14" s="77">
        <v>396</v>
      </c>
      <c r="I14" s="61">
        <v>395</v>
      </c>
    </row>
    <row r="15" spans="1:9" ht="12" customHeight="1" x14ac:dyDescent="0.2">
      <c r="A15" s="8" t="s">
        <v>219</v>
      </c>
      <c r="B15" s="77">
        <v>29</v>
      </c>
      <c r="C15" s="29">
        <v>25</v>
      </c>
      <c r="D15" s="29">
        <v>24</v>
      </c>
      <c r="E15" s="29">
        <v>29</v>
      </c>
      <c r="F15" s="77">
        <v>107</v>
      </c>
      <c r="G15" s="77">
        <v>117</v>
      </c>
      <c r="H15" s="77">
        <v>108</v>
      </c>
      <c r="I15" s="61">
        <v>101</v>
      </c>
    </row>
    <row r="16" spans="1:9" ht="12" customHeight="1" x14ac:dyDescent="0.2">
      <c r="A16" s="8" t="s">
        <v>220</v>
      </c>
      <c r="B16" s="77">
        <v>104</v>
      </c>
      <c r="C16" s="29">
        <v>101</v>
      </c>
      <c r="D16" s="29">
        <v>107</v>
      </c>
      <c r="E16" s="29">
        <v>140</v>
      </c>
      <c r="F16" s="77">
        <v>452</v>
      </c>
      <c r="G16" s="77">
        <v>0</v>
      </c>
      <c r="H16" s="77">
        <v>0</v>
      </c>
      <c r="I16" s="61">
        <v>0</v>
      </c>
    </row>
    <row r="17" spans="1:9" ht="12" customHeight="1" x14ac:dyDescent="0.2">
      <c r="A17" s="9" t="s">
        <v>12</v>
      </c>
      <c r="B17" s="75">
        <v>-1</v>
      </c>
      <c r="C17" s="24">
        <v>-1</v>
      </c>
      <c r="D17" s="24">
        <v>2</v>
      </c>
      <c r="E17" s="24">
        <v>1</v>
      </c>
      <c r="F17" s="75">
        <v>1</v>
      </c>
      <c r="G17" s="75">
        <v>3</v>
      </c>
      <c r="H17" s="75">
        <v>11</v>
      </c>
      <c r="I17" s="61">
        <v>7</v>
      </c>
    </row>
    <row r="18" spans="1:9" ht="12" customHeight="1" x14ac:dyDescent="0.2">
      <c r="A18" s="7" t="s">
        <v>190</v>
      </c>
      <c r="B18" s="76">
        <v>437</v>
      </c>
      <c r="C18" s="30">
        <v>416</v>
      </c>
      <c r="D18" s="30">
        <v>401</v>
      </c>
      <c r="E18" s="30">
        <v>431</v>
      </c>
      <c r="F18" s="76">
        <v>1685</v>
      </c>
      <c r="G18" s="76">
        <v>2129</v>
      </c>
      <c r="H18" s="76">
        <v>2354</v>
      </c>
      <c r="I18" s="70">
        <v>2387</v>
      </c>
    </row>
    <row r="19" spans="1:9" ht="12" customHeight="1" x14ac:dyDescent="0.2">
      <c r="A19" s="7"/>
      <c r="B19" s="36"/>
      <c r="C19" s="25"/>
      <c r="D19" s="25"/>
      <c r="E19" s="25"/>
      <c r="F19" s="36"/>
      <c r="G19" s="36"/>
      <c r="H19" s="36"/>
      <c r="I19" s="55"/>
    </row>
    <row r="20" spans="1:9" s="1" customFormat="1" ht="14.25" customHeight="1" thickBot="1" x14ac:dyDescent="0.25">
      <c r="A20" s="65" t="s">
        <v>34</v>
      </c>
      <c r="B20" s="93">
        <v>221</v>
      </c>
      <c r="C20" s="103">
        <v>235</v>
      </c>
      <c r="D20" s="103">
        <v>248</v>
      </c>
      <c r="E20" s="103">
        <v>255</v>
      </c>
      <c r="F20" s="92">
        <v>959</v>
      </c>
      <c r="G20" s="92">
        <v>981</v>
      </c>
      <c r="H20" s="92">
        <v>871</v>
      </c>
      <c r="I20" s="92">
        <v>835</v>
      </c>
    </row>
    <row r="21" spans="1:9" ht="12" customHeight="1" thickTop="1" x14ac:dyDescent="0.2">
      <c r="A21" s="7"/>
      <c r="B21" s="28"/>
      <c r="C21" s="28"/>
      <c r="D21" s="28"/>
      <c r="E21" s="28"/>
      <c r="F21" s="28"/>
      <c r="G21" s="28"/>
      <c r="H21" s="28"/>
      <c r="I21" s="28"/>
    </row>
    <row r="22" spans="1:9" x14ac:dyDescent="0.2">
      <c r="A22" s="215" t="s">
        <v>13</v>
      </c>
      <c r="B22" s="42"/>
      <c r="C22" s="42"/>
      <c r="D22" s="42"/>
      <c r="E22" s="42"/>
      <c r="F22" s="42"/>
      <c r="G22" s="42"/>
      <c r="H22" s="42"/>
      <c r="I22" s="42"/>
    </row>
    <row r="23" spans="1:9" ht="14.25" customHeight="1" x14ac:dyDescent="0.2">
      <c r="A23" s="8" t="s">
        <v>232</v>
      </c>
      <c r="B23" s="79">
        <v>0.12</v>
      </c>
      <c r="C23" s="53">
        <v>0.09</v>
      </c>
      <c r="D23" s="53">
        <v>0.04</v>
      </c>
      <c r="E23" s="53">
        <v>0.03</v>
      </c>
      <c r="F23" s="79">
        <v>7.0000000000000007E-2</v>
      </c>
      <c r="G23" s="79">
        <v>0.05</v>
      </c>
      <c r="H23" s="79">
        <v>0.03</v>
      </c>
      <c r="I23" s="59">
        <v>-0.03</v>
      </c>
    </row>
    <row r="24" spans="1:9" x14ac:dyDescent="0.2">
      <c r="A24" s="8" t="s">
        <v>195</v>
      </c>
      <c r="B24" s="120">
        <v>0.06</v>
      </c>
      <c r="C24" s="121">
        <v>0.06</v>
      </c>
      <c r="D24" s="121">
        <v>7.0000000000000007E-2</v>
      </c>
      <c r="E24" s="121">
        <v>7.0000000000000007E-2</v>
      </c>
      <c r="F24" s="120">
        <v>0.06</v>
      </c>
      <c r="G24" s="120">
        <v>0.06</v>
      </c>
      <c r="H24" s="120">
        <v>7.0000000000000007E-2</v>
      </c>
      <c r="I24" s="216">
        <v>0.05</v>
      </c>
    </row>
    <row r="25" spans="1:9" ht="14.25" customHeight="1" x14ac:dyDescent="0.2">
      <c r="A25" s="136" t="s">
        <v>202</v>
      </c>
      <c r="B25" s="217" t="s">
        <v>196</v>
      </c>
      <c r="C25" s="218" t="s">
        <v>196</v>
      </c>
      <c r="D25" s="218" t="s">
        <v>196</v>
      </c>
      <c r="E25" s="218" t="s">
        <v>196</v>
      </c>
      <c r="F25" s="219" t="s">
        <v>196</v>
      </c>
      <c r="G25" s="217">
        <v>0.06</v>
      </c>
      <c r="H25" s="80">
        <v>0.06</v>
      </c>
      <c r="I25" s="220" t="s">
        <v>196</v>
      </c>
    </row>
    <row r="26" spans="1:9" ht="12" customHeight="1" x14ac:dyDescent="0.2">
      <c r="A26" s="6"/>
      <c r="B26" s="42"/>
      <c r="C26" s="42"/>
      <c r="D26" s="42"/>
      <c r="E26" s="42"/>
      <c r="F26" s="42"/>
      <c r="G26" s="42"/>
      <c r="H26" s="42"/>
      <c r="I26" s="42"/>
    </row>
    <row r="27" spans="1:9" ht="12" customHeight="1" x14ac:dyDescent="0.2">
      <c r="A27" s="138" t="s">
        <v>1</v>
      </c>
      <c r="B27" s="144">
        <v>245</v>
      </c>
      <c r="C27" s="146">
        <v>241</v>
      </c>
      <c r="D27" s="146">
        <v>221</v>
      </c>
      <c r="E27" s="146">
        <v>187</v>
      </c>
      <c r="F27" s="139">
        <v>894</v>
      </c>
      <c r="G27" s="139">
        <v>1928</v>
      </c>
      <c r="H27" s="139">
        <v>2156</v>
      </c>
      <c r="I27" s="139">
        <v>2191</v>
      </c>
    </row>
    <row r="28" spans="1:9" ht="12" customHeight="1" x14ac:dyDescent="0.2">
      <c r="A28" s="46" t="s">
        <v>204</v>
      </c>
      <c r="B28" s="145">
        <v>6084</v>
      </c>
      <c r="C28" s="147">
        <v>6065</v>
      </c>
      <c r="D28" s="147">
        <v>6334</v>
      </c>
      <c r="E28" s="147">
        <v>6862</v>
      </c>
      <c r="F28" s="140">
        <v>25345</v>
      </c>
      <c r="G28" s="140">
        <v>22587</v>
      </c>
      <c r="H28" s="140">
        <v>21086</v>
      </c>
      <c r="I28" s="140">
        <v>20437</v>
      </c>
    </row>
    <row r="29" spans="1:9" s="1" customFormat="1" ht="12" customHeight="1" x14ac:dyDescent="0.2">
      <c r="A29" s="142" t="s">
        <v>211</v>
      </c>
      <c r="B29" s="207">
        <v>6329</v>
      </c>
      <c r="C29" s="208">
        <v>6306</v>
      </c>
      <c r="D29" s="208">
        <v>6555</v>
      </c>
      <c r="E29" s="208">
        <v>7049</v>
      </c>
      <c r="F29" s="205">
        <v>26239</v>
      </c>
      <c r="G29" s="205">
        <v>24515</v>
      </c>
      <c r="H29" s="205">
        <v>23242</v>
      </c>
      <c r="I29" s="206">
        <v>22628</v>
      </c>
    </row>
    <row r="30" spans="1:9" ht="12" customHeight="1" x14ac:dyDescent="0.2">
      <c r="A30" s="6"/>
      <c r="B30" s="42"/>
      <c r="C30" s="42"/>
      <c r="D30" s="42"/>
      <c r="E30" s="42"/>
      <c r="F30" s="42"/>
      <c r="G30" s="42"/>
      <c r="H30" s="42"/>
      <c r="I30" s="42"/>
    </row>
    <row r="31" spans="1:9" s="12" customFormat="1" x14ac:dyDescent="0.2">
      <c r="A31" s="8" t="s">
        <v>22</v>
      </c>
      <c r="B31" s="236">
        <v>0.02</v>
      </c>
      <c r="C31" s="237">
        <v>0.02</v>
      </c>
      <c r="D31" s="237">
        <v>0.03</v>
      </c>
      <c r="E31" s="235">
        <v>0.03</v>
      </c>
      <c r="F31" s="235">
        <v>0.02</v>
      </c>
      <c r="G31" s="234">
        <v>0.03</v>
      </c>
      <c r="H31" s="234">
        <v>0.02</v>
      </c>
      <c r="I31" s="234">
        <v>0.01</v>
      </c>
    </row>
    <row r="32" spans="1:9" ht="12" customHeight="1" x14ac:dyDescent="0.2">
      <c r="A32" s="6"/>
      <c r="B32" s="42"/>
      <c r="C32" s="42"/>
      <c r="D32" s="42"/>
      <c r="E32" s="42"/>
      <c r="F32" s="42"/>
      <c r="G32" s="42"/>
      <c r="H32" s="42"/>
      <c r="I32" s="42"/>
    </row>
    <row r="33" spans="1:18" s="12" customFormat="1" ht="12" customHeight="1" x14ac:dyDescent="0.2">
      <c r="A33" s="8" t="s">
        <v>26</v>
      </c>
      <c r="B33" s="124">
        <v>157</v>
      </c>
      <c r="C33" s="125">
        <v>194</v>
      </c>
      <c r="D33" s="125">
        <v>266</v>
      </c>
      <c r="E33" s="125">
        <v>517</v>
      </c>
      <c r="F33" s="124">
        <v>1134</v>
      </c>
      <c r="G33" s="124">
        <v>844</v>
      </c>
      <c r="H33" s="124">
        <v>657</v>
      </c>
      <c r="I33" s="126">
        <v>568</v>
      </c>
    </row>
    <row r="34" spans="1:18" s="12" customFormat="1" ht="12" customHeight="1" x14ac:dyDescent="0.2">
      <c r="A34" s="11"/>
    </row>
    <row r="35" spans="1:18" s="12" customFormat="1" ht="12" customHeight="1" x14ac:dyDescent="0.2">
      <c r="A35" s="11"/>
    </row>
    <row r="36" spans="1:18" s="38" customFormat="1" ht="13.5" customHeight="1" x14ac:dyDescent="0.2">
      <c r="A36" s="209" t="s">
        <v>231</v>
      </c>
      <c r="B36" s="210"/>
      <c r="C36" s="210"/>
      <c r="D36" s="210"/>
      <c r="E36" s="210"/>
      <c r="F36" s="210"/>
      <c r="G36" s="210"/>
      <c r="H36" s="210"/>
      <c r="I36" s="210"/>
      <c r="J36" s="210"/>
      <c r="K36" s="210"/>
      <c r="L36" s="210"/>
      <c r="M36" s="210"/>
      <c r="N36" s="210"/>
      <c r="O36" s="210"/>
      <c r="P36" s="210"/>
      <c r="Q36" s="210"/>
      <c r="R36" s="210"/>
    </row>
    <row r="37" spans="1:18" s="12" customFormat="1" ht="12" customHeight="1" x14ac:dyDescent="0.2">
      <c r="A37" s="50"/>
    </row>
    <row r="38" spans="1:18" s="12" customFormat="1" ht="12" customHeight="1" x14ac:dyDescent="0.2">
      <c r="A38" s="50"/>
    </row>
    <row r="39" spans="1:18" s="12" customFormat="1" ht="12" customHeight="1" x14ac:dyDescent="0.2">
      <c r="A39" s="10"/>
    </row>
    <row r="40" spans="1:18" s="12" customFormat="1" ht="12" customHeight="1" x14ac:dyDescent="0.2">
      <c r="A40" s="43"/>
    </row>
    <row r="41" spans="1:18" s="12" customFormat="1" ht="12" customHeight="1" x14ac:dyDescent="0.2">
      <c r="A41" s="48"/>
    </row>
    <row r="42" spans="1:18" s="12" customFormat="1" ht="12" customHeight="1" x14ac:dyDescent="0.2">
      <c r="A42" s="43"/>
    </row>
    <row r="43" spans="1:18" s="12" customFormat="1" ht="12" customHeight="1" x14ac:dyDescent="0.2">
      <c r="A43" s="44"/>
    </row>
    <row r="44" spans="1:18" ht="12" customHeight="1" x14ac:dyDescent="0.2">
      <c r="A44" s="45"/>
      <c r="B44" s="12"/>
      <c r="C44" s="12"/>
      <c r="D44" s="12"/>
      <c r="E44" s="12"/>
      <c r="F44" s="12"/>
      <c r="G44" s="12"/>
      <c r="H44" s="12"/>
      <c r="J44" s="12"/>
      <c r="K44" s="12"/>
      <c r="L44" s="12"/>
      <c r="M44" s="12"/>
      <c r="N44" s="12"/>
      <c r="O44" s="12"/>
      <c r="P44" s="12"/>
      <c r="Q44" s="12"/>
      <c r="R44" s="12"/>
    </row>
    <row r="45" spans="1:18" ht="12" customHeight="1" x14ac:dyDescent="0.2"/>
    <row r="46" spans="1:18" ht="12" customHeight="1" x14ac:dyDescent="0.2"/>
    <row r="47" spans="1:18" ht="12" customHeight="1" x14ac:dyDescent="0.2"/>
    <row r="48" spans="1:1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1">
    <mergeCell ref="B4:F4"/>
  </mergeCells>
  <phoneticPr fontId="7" type="noConversion"/>
  <pageMargins left="0.33" right="0.25" top="0.5" bottom="0.5" header="0.5" footer="0.5"/>
  <pageSetup scale="9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R129"/>
  <sheetViews>
    <sheetView showGridLines="0" view="pageBreakPreview" zoomScale="90" zoomScaleNormal="90" zoomScaleSheetLayoutView="90" workbookViewId="0"/>
  </sheetViews>
  <sheetFormatPr defaultRowHeight="12.75" x14ac:dyDescent="0.2"/>
  <cols>
    <col min="1" max="1" width="52.140625" style="2" customWidth="1"/>
    <col min="2" max="8" width="11" customWidth="1"/>
    <col min="9" max="9" width="11" style="12" customWidth="1"/>
  </cols>
  <sheetData>
    <row r="1" spans="1:9" x14ac:dyDescent="0.2">
      <c r="A1" s="213" t="s">
        <v>0</v>
      </c>
    </row>
    <row r="2" spans="1:9" ht="12" customHeight="1" x14ac:dyDescent="0.2">
      <c r="A2" s="211" t="s">
        <v>28</v>
      </c>
    </row>
    <row r="3" spans="1:9" ht="12" customHeight="1" x14ac:dyDescent="0.2">
      <c r="A3" s="212" t="s">
        <v>265</v>
      </c>
    </row>
    <row r="4" spans="1:9" ht="12" customHeight="1" x14ac:dyDescent="0.2">
      <c r="A4" s="7"/>
      <c r="B4" s="247">
        <v>2018</v>
      </c>
      <c r="C4" s="248"/>
      <c r="D4" s="248"/>
      <c r="E4" s="248"/>
      <c r="F4" s="249"/>
      <c r="G4" s="230">
        <v>2017</v>
      </c>
      <c r="H4" s="203">
        <v>2016</v>
      </c>
      <c r="I4" s="141">
        <v>2015</v>
      </c>
    </row>
    <row r="5" spans="1:9" ht="25.5" customHeight="1" x14ac:dyDescent="0.2">
      <c r="A5" s="7"/>
      <c r="B5" s="86" t="s">
        <v>182</v>
      </c>
      <c r="C5" s="88" t="s">
        <v>183</v>
      </c>
      <c r="D5" s="88" t="s">
        <v>184</v>
      </c>
      <c r="E5" s="88" t="s">
        <v>185</v>
      </c>
      <c r="F5" s="89" t="s">
        <v>210</v>
      </c>
      <c r="G5" s="89" t="s">
        <v>210</v>
      </c>
      <c r="H5" s="89" t="s">
        <v>210</v>
      </c>
      <c r="I5" s="89" t="s">
        <v>210</v>
      </c>
    </row>
    <row r="6" spans="1:9" ht="12" customHeight="1" x14ac:dyDescent="0.2">
      <c r="A6" s="64" t="s">
        <v>20</v>
      </c>
      <c r="B6" s="15"/>
      <c r="C6" s="13"/>
      <c r="D6" s="13"/>
      <c r="E6" s="143"/>
      <c r="F6" s="15"/>
      <c r="G6" s="15"/>
      <c r="H6" s="15"/>
      <c r="I6" s="14"/>
    </row>
    <row r="7" spans="1:9" ht="12" customHeight="1" x14ac:dyDescent="0.2">
      <c r="A7" s="8" t="s">
        <v>1</v>
      </c>
      <c r="B7" s="74">
        <v>24</v>
      </c>
      <c r="C7" s="23">
        <v>18</v>
      </c>
      <c r="D7" s="23">
        <v>13</v>
      </c>
      <c r="E7" s="23">
        <v>14</v>
      </c>
      <c r="F7" s="74">
        <v>69</v>
      </c>
      <c r="G7" s="74">
        <v>285</v>
      </c>
      <c r="H7" s="74">
        <v>493</v>
      </c>
      <c r="I7" s="60">
        <v>601</v>
      </c>
    </row>
    <row r="8" spans="1:9" ht="12" customHeight="1" x14ac:dyDescent="0.2">
      <c r="A8" s="7" t="s">
        <v>218</v>
      </c>
      <c r="B8" s="77">
        <v>149</v>
      </c>
      <c r="C8" s="29">
        <v>140</v>
      </c>
      <c r="D8" s="29">
        <v>143</v>
      </c>
      <c r="E8" s="29">
        <v>166</v>
      </c>
      <c r="F8" s="77">
        <v>598</v>
      </c>
      <c r="G8" s="77">
        <v>608</v>
      </c>
      <c r="H8" s="77">
        <v>615</v>
      </c>
      <c r="I8" s="61">
        <v>604</v>
      </c>
    </row>
    <row r="9" spans="1:9" ht="12" customHeight="1" x14ac:dyDescent="0.2">
      <c r="A9" s="7" t="s">
        <v>221</v>
      </c>
      <c r="B9" s="77">
        <v>78</v>
      </c>
      <c r="C9" s="29">
        <v>75</v>
      </c>
      <c r="D9" s="29">
        <v>73</v>
      </c>
      <c r="E9" s="29">
        <v>95</v>
      </c>
      <c r="F9" s="77">
        <v>321</v>
      </c>
      <c r="G9" s="75">
        <v>0</v>
      </c>
      <c r="H9" s="75">
        <v>0</v>
      </c>
      <c r="I9" s="61">
        <v>0</v>
      </c>
    </row>
    <row r="10" spans="1:9" ht="12" customHeight="1" x14ac:dyDescent="0.2">
      <c r="A10" s="7" t="s">
        <v>200</v>
      </c>
      <c r="B10" s="76">
        <v>251</v>
      </c>
      <c r="C10" s="30">
        <v>233</v>
      </c>
      <c r="D10" s="30">
        <v>229</v>
      </c>
      <c r="E10" s="30">
        <v>275</v>
      </c>
      <c r="F10" s="76">
        <v>988</v>
      </c>
      <c r="G10" s="76">
        <v>893</v>
      </c>
      <c r="H10" s="76">
        <v>1108</v>
      </c>
      <c r="I10" s="70">
        <v>1205</v>
      </c>
    </row>
    <row r="11" spans="1:9" ht="12" customHeight="1" x14ac:dyDescent="0.2">
      <c r="A11" s="5"/>
      <c r="B11" s="36"/>
      <c r="C11" s="25"/>
      <c r="D11" s="25"/>
      <c r="E11" s="25"/>
      <c r="F11" s="36"/>
      <c r="G11" s="36"/>
      <c r="H11" s="36"/>
      <c r="I11" s="55"/>
    </row>
    <row r="12" spans="1:9" ht="12" customHeight="1" x14ac:dyDescent="0.2">
      <c r="A12" s="64" t="s">
        <v>21</v>
      </c>
      <c r="B12" s="32"/>
      <c r="C12" s="26"/>
      <c r="D12" s="26"/>
      <c r="E12" s="26"/>
      <c r="F12" s="32"/>
      <c r="G12" s="32"/>
      <c r="H12" s="32"/>
      <c r="I12" s="57"/>
    </row>
    <row r="13" spans="1:9" ht="12" customHeight="1" x14ac:dyDescent="0.2">
      <c r="A13" s="8" t="s">
        <v>201</v>
      </c>
      <c r="B13" s="221">
        <v>24</v>
      </c>
      <c r="C13" s="222">
        <v>19</v>
      </c>
      <c r="D13" s="222">
        <v>13</v>
      </c>
      <c r="E13" s="222">
        <v>13</v>
      </c>
      <c r="F13" s="221">
        <v>69</v>
      </c>
      <c r="G13" s="221">
        <v>271</v>
      </c>
      <c r="H13" s="221">
        <v>452</v>
      </c>
      <c r="I13" s="223">
        <v>543</v>
      </c>
    </row>
    <row r="14" spans="1:9" ht="12" customHeight="1" x14ac:dyDescent="0.2">
      <c r="A14" s="8" t="s">
        <v>2</v>
      </c>
      <c r="B14" s="77">
        <v>50</v>
      </c>
      <c r="C14" s="29">
        <v>46</v>
      </c>
      <c r="D14" s="29">
        <v>45</v>
      </c>
      <c r="E14" s="29">
        <v>56</v>
      </c>
      <c r="F14" s="77">
        <v>197</v>
      </c>
      <c r="G14" s="77">
        <v>211</v>
      </c>
      <c r="H14" s="77">
        <v>242</v>
      </c>
      <c r="I14" s="61">
        <v>262</v>
      </c>
    </row>
    <row r="15" spans="1:9" ht="12" customHeight="1" x14ac:dyDescent="0.2">
      <c r="A15" s="8" t="s">
        <v>219</v>
      </c>
      <c r="B15" s="77">
        <v>11</v>
      </c>
      <c r="C15" s="29">
        <v>8</v>
      </c>
      <c r="D15" s="29">
        <v>9</v>
      </c>
      <c r="E15" s="29">
        <v>17</v>
      </c>
      <c r="F15" s="77">
        <v>45</v>
      </c>
      <c r="G15" s="77">
        <v>68</v>
      </c>
      <c r="H15" s="77">
        <v>48</v>
      </c>
      <c r="I15" s="61">
        <v>45</v>
      </c>
    </row>
    <row r="16" spans="1:9" ht="12" customHeight="1" x14ac:dyDescent="0.2">
      <c r="A16" s="8" t="s">
        <v>220</v>
      </c>
      <c r="B16" s="77">
        <v>78</v>
      </c>
      <c r="C16" s="29">
        <v>77</v>
      </c>
      <c r="D16" s="29">
        <v>74</v>
      </c>
      <c r="E16" s="29">
        <v>99</v>
      </c>
      <c r="F16" s="77">
        <v>328</v>
      </c>
      <c r="G16" s="77">
        <v>0</v>
      </c>
      <c r="H16" s="77">
        <v>0</v>
      </c>
      <c r="I16" s="61">
        <v>0</v>
      </c>
    </row>
    <row r="17" spans="1:9" ht="12" customHeight="1" x14ac:dyDescent="0.2">
      <c r="A17" s="9" t="s">
        <v>12</v>
      </c>
      <c r="B17" s="75">
        <v>0</v>
      </c>
      <c r="C17" s="24">
        <v>2</v>
      </c>
      <c r="D17" s="24">
        <v>0</v>
      </c>
      <c r="E17" s="24">
        <v>-1</v>
      </c>
      <c r="F17" s="75">
        <v>1</v>
      </c>
      <c r="G17" s="75">
        <v>2</v>
      </c>
      <c r="H17" s="75">
        <v>-1</v>
      </c>
      <c r="I17" s="61">
        <v>4</v>
      </c>
    </row>
    <row r="18" spans="1:9" ht="12" customHeight="1" x14ac:dyDescent="0.2">
      <c r="A18" s="7" t="s">
        <v>190</v>
      </c>
      <c r="B18" s="76">
        <v>163</v>
      </c>
      <c r="C18" s="30">
        <v>152</v>
      </c>
      <c r="D18" s="30">
        <v>141</v>
      </c>
      <c r="E18" s="30">
        <v>184</v>
      </c>
      <c r="F18" s="76">
        <v>640</v>
      </c>
      <c r="G18" s="76">
        <v>552</v>
      </c>
      <c r="H18" s="76">
        <v>741</v>
      </c>
      <c r="I18" s="70">
        <v>854</v>
      </c>
    </row>
    <row r="19" spans="1:9" ht="12" customHeight="1" x14ac:dyDescent="0.2">
      <c r="A19" s="7"/>
      <c r="B19" s="36"/>
      <c r="C19" s="25"/>
      <c r="D19" s="25"/>
      <c r="E19" s="25"/>
      <c r="F19" s="36"/>
      <c r="G19" s="36"/>
      <c r="H19" s="36"/>
      <c r="I19" s="55"/>
    </row>
    <row r="20" spans="1:9" s="1" customFormat="1" ht="14.25" customHeight="1" thickBot="1" x14ac:dyDescent="0.25">
      <c r="A20" s="65" t="s">
        <v>34</v>
      </c>
      <c r="B20" s="93">
        <v>88</v>
      </c>
      <c r="C20" s="103">
        <v>81</v>
      </c>
      <c r="D20" s="103">
        <v>88</v>
      </c>
      <c r="E20" s="103">
        <v>91</v>
      </c>
      <c r="F20" s="92">
        <v>348</v>
      </c>
      <c r="G20" s="92">
        <v>341</v>
      </c>
      <c r="H20" s="92">
        <v>367</v>
      </c>
      <c r="I20" s="92">
        <v>351</v>
      </c>
    </row>
    <row r="21" spans="1:9" ht="12" customHeight="1" thickTop="1" x14ac:dyDescent="0.2">
      <c r="A21" s="7"/>
      <c r="B21" s="28"/>
      <c r="C21" s="28"/>
      <c r="D21" s="28"/>
      <c r="E21" s="28"/>
      <c r="F21" s="28"/>
      <c r="G21" s="28"/>
      <c r="H21" s="28"/>
      <c r="I21" s="28"/>
    </row>
    <row r="22" spans="1:9" ht="12" customHeight="1" x14ac:dyDescent="0.2">
      <c r="A22" s="215" t="s">
        <v>13</v>
      </c>
      <c r="B22" s="42"/>
      <c r="C22" s="42"/>
      <c r="D22" s="42"/>
      <c r="E22" s="42"/>
      <c r="F22" s="42"/>
      <c r="G22" s="42"/>
      <c r="H22" s="42"/>
      <c r="I22" s="42"/>
    </row>
    <row r="23" spans="1:9" ht="14.25" customHeight="1" x14ac:dyDescent="0.2">
      <c r="A23" s="8" t="s">
        <v>232</v>
      </c>
      <c r="B23" s="79">
        <v>0.06</v>
      </c>
      <c r="C23" s="53">
        <v>0.02</v>
      </c>
      <c r="D23" s="53">
        <v>-0.01</v>
      </c>
      <c r="E23" s="53">
        <v>0</v>
      </c>
      <c r="F23" s="79">
        <v>0.01</v>
      </c>
      <c r="G23" s="79">
        <v>0</v>
      </c>
      <c r="H23" s="79">
        <v>0</v>
      </c>
      <c r="I23" s="59">
        <v>-0.01</v>
      </c>
    </row>
    <row r="24" spans="1:9" ht="12" customHeight="1" x14ac:dyDescent="0.2">
      <c r="A24" s="8" t="s">
        <v>195</v>
      </c>
      <c r="B24" s="120">
        <v>0.02</v>
      </c>
      <c r="C24" s="121">
        <v>0</v>
      </c>
      <c r="D24" s="121">
        <v>0</v>
      </c>
      <c r="E24" s="121">
        <v>0.02</v>
      </c>
      <c r="F24" s="120">
        <v>0.01</v>
      </c>
      <c r="G24" s="120">
        <v>0.01</v>
      </c>
      <c r="H24" s="120">
        <v>0.02</v>
      </c>
      <c r="I24" s="216">
        <v>0.03</v>
      </c>
    </row>
    <row r="25" spans="1:9" ht="14.25" customHeight="1" x14ac:dyDescent="0.2">
      <c r="A25" s="136" t="s">
        <v>202</v>
      </c>
      <c r="B25" s="217" t="s">
        <v>196</v>
      </c>
      <c r="C25" s="218" t="s">
        <v>196</v>
      </c>
      <c r="D25" s="218" t="s">
        <v>196</v>
      </c>
      <c r="E25" s="218" t="s">
        <v>196</v>
      </c>
      <c r="F25" s="219" t="s">
        <v>196</v>
      </c>
      <c r="G25" s="217">
        <v>0.02</v>
      </c>
      <c r="H25" s="80">
        <v>0.01</v>
      </c>
      <c r="I25" s="220" t="s">
        <v>196</v>
      </c>
    </row>
    <row r="26" spans="1:9" ht="12" customHeight="1" x14ac:dyDescent="0.2">
      <c r="A26" s="6"/>
      <c r="B26" s="42"/>
      <c r="C26" s="42"/>
      <c r="D26" s="42"/>
      <c r="E26" s="42"/>
      <c r="F26" s="42"/>
      <c r="G26" s="42"/>
      <c r="H26" s="42"/>
      <c r="I26" s="42"/>
    </row>
    <row r="27" spans="1:9" ht="12" customHeight="1" x14ac:dyDescent="0.2">
      <c r="A27" s="138" t="s">
        <v>1</v>
      </c>
      <c r="B27" s="144">
        <v>24</v>
      </c>
      <c r="C27" s="146">
        <v>18</v>
      </c>
      <c r="D27" s="146">
        <v>13</v>
      </c>
      <c r="E27" s="146">
        <v>14</v>
      </c>
      <c r="F27" s="139">
        <v>69</v>
      </c>
      <c r="G27" s="139">
        <v>285</v>
      </c>
      <c r="H27" s="139">
        <v>493</v>
      </c>
      <c r="I27" s="139">
        <v>601</v>
      </c>
    </row>
    <row r="28" spans="1:9" ht="12" customHeight="1" x14ac:dyDescent="0.2">
      <c r="A28" s="46" t="s">
        <v>204</v>
      </c>
      <c r="B28" s="145">
        <v>3008</v>
      </c>
      <c r="C28" s="147">
        <v>2876</v>
      </c>
      <c r="D28" s="147">
        <v>2916</v>
      </c>
      <c r="E28" s="147">
        <v>3343</v>
      </c>
      <c r="F28" s="140">
        <v>12143</v>
      </c>
      <c r="G28" s="140">
        <v>11749</v>
      </c>
      <c r="H28" s="140">
        <v>11526</v>
      </c>
      <c r="I28" s="140">
        <v>11398</v>
      </c>
    </row>
    <row r="29" spans="1:9" s="1" customFormat="1" ht="12" customHeight="1" x14ac:dyDescent="0.2">
      <c r="A29" s="142" t="s">
        <v>211</v>
      </c>
      <c r="B29" s="207">
        <v>3032</v>
      </c>
      <c r="C29" s="208">
        <v>2894</v>
      </c>
      <c r="D29" s="208">
        <v>2929</v>
      </c>
      <c r="E29" s="208">
        <v>3357</v>
      </c>
      <c r="F29" s="205">
        <v>12212</v>
      </c>
      <c r="G29" s="205">
        <v>12034</v>
      </c>
      <c r="H29" s="205">
        <v>12019</v>
      </c>
      <c r="I29" s="206">
        <v>11999</v>
      </c>
    </row>
    <row r="30" spans="1:9" ht="12" customHeight="1" x14ac:dyDescent="0.2">
      <c r="A30" s="6"/>
      <c r="B30" s="42"/>
      <c r="C30" s="42"/>
      <c r="D30" s="42"/>
      <c r="E30" s="42"/>
      <c r="F30" s="42"/>
      <c r="G30" s="42"/>
      <c r="H30" s="42"/>
      <c r="I30" s="42"/>
    </row>
    <row r="31" spans="1:9" s="12" customFormat="1" x14ac:dyDescent="0.2">
      <c r="A31" s="8" t="s">
        <v>22</v>
      </c>
      <c r="B31" s="236">
        <v>0.01</v>
      </c>
      <c r="C31" s="237">
        <v>-0.01</v>
      </c>
      <c r="D31" s="237">
        <v>-0.01</v>
      </c>
      <c r="E31" s="235">
        <v>0</v>
      </c>
      <c r="F31" s="235">
        <v>0</v>
      </c>
      <c r="G31" s="234">
        <v>0</v>
      </c>
      <c r="H31" s="234">
        <v>-0.02</v>
      </c>
      <c r="I31" s="234">
        <v>0</v>
      </c>
    </row>
    <row r="32" spans="1:9" ht="12" customHeight="1" x14ac:dyDescent="0.2">
      <c r="A32" s="6"/>
      <c r="B32" s="42"/>
      <c r="C32" s="42"/>
      <c r="D32" s="42"/>
      <c r="E32" s="42"/>
      <c r="F32" s="42"/>
      <c r="G32" s="42"/>
      <c r="H32" s="42"/>
      <c r="I32" s="42"/>
    </row>
    <row r="33" spans="1:18" s="12" customFormat="1" ht="12" customHeight="1" x14ac:dyDescent="0.2">
      <c r="A33" s="8" t="s">
        <v>263</v>
      </c>
      <c r="B33" s="124">
        <v>48</v>
      </c>
      <c r="C33" s="125">
        <v>27</v>
      </c>
      <c r="D33" s="125">
        <v>107</v>
      </c>
      <c r="E33" s="125">
        <v>1501</v>
      </c>
      <c r="F33" s="124">
        <v>1683</v>
      </c>
      <c r="G33" s="124">
        <v>328</v>
      </c>
      <c r="H33" s="124">
        <v>336</v>
      </c>
      <c r="I33" s="126">
        <v>474</v>
      </c>
    </row>
    <row r="34" spans="1:18" s="12" customFormat="1" ht="12" customHeight="1" x14ac:dyDescent="0.2">
      <c r="A34" s="11"/>
      <c r="B34" s="54"/>
      <c r="C34" s="54"/>
      <c r="D34" s="54"/>
      <c r="E34" s="54"/>
      <c r="F34" s="54"/>
      <c r="G34" s="54"/>
      <c r="H34" s="54"/>
      <c r="I34" s="54"/>
    </row>
    <row r="35" spans="1:18" s="12" customFormat="1" ht="12" customHeight="1" x14ac:dyDescent="0.2">
      <c r="A35" s="11"/>
      <c r="B35" s="54"/>
      <c r="C35" s="54"/>
      <c r="D35" s="54"/>
      <c r="E35" s="54"/>
      <c r="F35" s="54"/>
      <c r="G35" s="54"/>
      <c r="H35" s="54"/>
      <c r="I35" s="54"/>
    </row>
    <row r="36" spans="1:18" s="38" customFormat="1" ht="13.5" customHeight="1" x14ac:dyDescent="0.2">
      <c r="A36" s="209" t="s">
        <v>231</v>
      </c>
      <c r="B36" s="210"/>
      <c r="C36" s="210"/>
      <c r="D36" s="210"/>
      <c r="E36" s="210"/>
      <c r="F36" s="210"/>
      <c r="G36" s="210"/>
      <c r="H36" s="210"/>
      <c r="I36" s="210"/>
      <c r="J36" s="210"/>
      <c r="K36" s="210"/>
      <c r="L36" s="210"/>
      <c r="M36" s="210"/>
      <c r="N36" s="210"/>
      <c r="O36" s="210"/>
      <c r="P36" s="210"/>
      <c r="Q36" s="210"/>
      <c r="R36" s="210"/>
    </row>
    <row r="37" spans="1:18" s="12" customFormat="1" ht="12" customHeight="1" x14ac:dyDescent="0.2">
      <c r="A37" s="50"/>
    </row>
    <row r="38" spans="1:18" s="12" customFormat="1" ht="12" customHeight="1" x14ac:dyDescent="0.2">
      <c r="A38" s="232" t="s">
        <v>262</v>
      </c>
    </row>
    <row r="39" spans="1:18" s="12" customFormat="1" ht="12" customHeight="1" x14ac:dyDescent="0.2">
      <c r="A39" s="43"/>
    </row>
    <row r="40" spans="1:18" s="12" customFormat="1" ht="12" customHeight="1" x14ac:dyDescent="0.2">
      <c r="A40" s="48"/>
    </row>
    <row r="41" spans="1:18" s="12" customFormat="1" ht="12" customHeight="1" x14ac:dyDescent="0.2">
      <c r="A41" s="43"/>
    </row>
    <row r="42" spans="1:18" s="12" customFormat="1" ht="12" customHeight="1" x14ac:dyDescent="0.2">
      <c r="A42" s="44"/>
    </row>
    <row r="43" spans="1:18" s="12" customFormat="1" ht="12" customHeight="1" x14ac:dyDescent="0.2">
      <c r="A43" s="45"/>
    </row>
    <row r="44" spans="1:18" ht="12" customHeight="1" x14ac:dyDescent="0.2"/>
    <row r="45" spans="1:18" ht="12" customHeight="1" x14ac:dyDescent="0.2"/>
    <row r="46" spans="1:18" ht="12" customHeight="1" x14ac:dyDescent="0.2"/>
    <row r="47" spans="1:18" ht="12" customHeight="1" x14ac:dyDescent="0.2"/>
    <row r="48" spans="1:1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1">
    <mergeCell ref="B4:F4"/>
  </mergeCells>
  <pageMargins left="0.33" right="0.25" top="0.5" bottom="0.5" header="0.5" footer="0.5"/>
  <pageSetup scale="9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R131"/>
  <sheetViews>
    <sheetView showGridLines="0" zoomScale="90" zoomScaleNormal="90" zoomScaleSheetLayoutView="90" workbookViewId="0"/>
  </sheetViews>
  <sheetFormatPr defaultRowHeight="12.75" x14ac:dyDescent="0.2"/>
  <cols>
    <col min="1" max="1" width="52.28515625" style="2" customWidth="1"/>
    <col min="2" max="8" width="11" customWidth="1"/>
    <col min="9" max="9" width="11" style="12" customWidth="1"/>
  </cols>
  <sheetData>
    <row r="1" spans="1:9" x14ac:dyDescent="0.2">
      <c r="A1" s="33" t="s">
        <v>0</v>
      </c>
    </row>
    <row r="2" spans="1:9" ht="12" customHeight="1" x14ac:dyDescent="0.2">
      <c r="A2" s="211" t="s">
        <v>29</v>
      </c>
    </row>
    <row r="3" spans="1:9" ht="12" customHeight="1" x14ac:dyDescent="0.2">
      <c r="A3" s="212" t="s">
        <v>265</v>
      </c>
    </row>
    <row r="4" spans="1:9" ht="12" customHeight="1" x14ac:dyDescent="0.2">
      <c r="A4" s="7"/>
      <c r="B4" s="247">
        <v>2018</v>
      </c>
      <c r="C4" s="248"/>
      <c r="D4" s="248"/>
      <c r="E4" s="248"/>
      <c r="F4" s="249"/>
      <c r="G4" s="230">
        <v>2017</v>
      </c>
      <c r="H4" s="203">
        <v>2016</v>
      </c>
      <c r="I4" s="141">
        <v>2015</v>
      </c>
    </row>
    <row r="5" spans="1:9" ht="27" customHeight="1" x14ac:dyDescent="0.2">
      <c r="A5" s="7"/>
      <c r="B5" s="86" t="s">
        <v>182</v>
      </c>
      <c r="C5" s="88" t="s">
        <v>183</v>
      </c>
      <c r="D5" s="88" t="s">
        <v>184</v>
      </c>
      <c r="E5" s="88" t="s">
        <v>185</v>
      </c>
      <c r="F5" s="89" t="s">
        <v>210</v>
      </c>
      <c r="G5" s="89" t="s">
        <v>210</v>
      </c>
      <c r="H5" s="89" t="s">
        <v>210</v>
      </c>
      <c r="I5" s="89" t="s">
        <v>210</v>
      </c>
    </row>
    <row r="6" spans="1:9" ht="12" customHeight="1" x14ac:dyDescent="0.2">
      <c r="A6" s="64" t="s">
        <v>20</v>
      </c>
      <c r="B6" s="15"/>
      <c r="C6" s="13"/>
      <c r="D6" s="13"/>
      <c r="E6" s="143"/>
      <c r="F6" s="15"/>
      <c r="G6" s="15"/>
      <c r="H6" s="15"/>
      <c r="I6" s="14"/>
    </row>
    <row r="7" spans="1:9" ht="12" customHeight="1" x14ac:dyDescent="0.2">
      <c r="A7" s="8" t="s">
        <v>1</v>
      </c>
      <c r="B7" s="74">
        <v>243</v>
      </c>
      <c r="C7" s="23">
        <v>253</v>
      </c>
      <c r="D7" s="23">
        <v>265</v>
      </c>
      <c r="E7" s="23">
        <v>276</v>
      </c>
      <c r="F7" s="74">
        <v>1037</v>
      </c>
      <c r="G7" s="74">
        <v>1359</v>
      </c>
      <c r="H7" s="74">
        <v>1540</v>
      </c>
      <c r="I7" s="60">
        <v>1544</v>
      </c>
    </row>
    <row r="8" spans="1:9" ht="12" customHeight="1" x14ac:dyDescent="0.2">
      <c r="A8" s="7" t="s">
        <v>218</v>
      </c>
      <c r="B8" s="77">
        <v>128</v>
      </c>
      <c r="C8" s="29">
        <v>134</v>
      </c>
      <c r="D8" s="29">
        <v>142</v>
      </c>
      <c r="E8" s="29">
        <v>186</v>
      </c>
      <c r="F8" s="77">
        <v>590</v>
      </c>
      <c r="G8" s="77">
        <v>521</v>
      </c>
      <c r="H8" s="77">
        <v>485</v>
      </c>
      <c r="I8" s="61">
        <v>447</v>
      </c>
    </row>
    <row r="9" spans="1:9" ht="12" customHeight="1" x14ac:dyDescent="0.2">
      <c r="A9" s="7" t="s">
        <v>221</v>
      </c>
      <c r="B9" s="77">
        <v>91</v>
      </c>
      <c r="C9" s="29">
        <v>97</v>
      </c>
      <c r="D9" s="29">
        <v>106</v>
      </c>
      <c r="E9" s="29">
        <v>135</v>
      </c>
      <c r="F9" s="77">
        <v>429</v>
      </c>
      <c r="G9" s="75">
        <v>0</v>
      </c>
      <c r="H9" s="75">
        <v>0</v>
      </c>
      <c r="I9" s="61">
        <v>0</v>
      </c>
    </row>
    <row r="10" spans="1:9" ht="12" customHeight="1" x14ac:dyDescent="0.2">
      <c r="A10" s="7" t="s">
        <v>200</v>
      </c>
      <c r="B10" s="76">
        <v>462</v>
      </c>
      <c r="C10" s="30">
        <v>484</v>
      </c>
      <c r="D10" s="30">
        <v>513</v>
      </c>
      <c r="E10" s="30">
        <v>597</v>
      </c>
      <c r="F10" s="76">
        <v>2056</v>
      </c>
      <c r="G10" s="76">
        <v>1880</v>
      </c>
      <c r="H10" s="76">
        <v>2025</v>
      </c>
      <c r="I10" s="70">
        <v>1991</v>
      </c>
    </row>
    <row r="11" spans="1:9" ht="12" customHeight="1" x14ac:dyDescent="0.2">
      <c r="A11" s="5"/>
      <c r="B11" s="36"/>
      <c r="C11" s="25"/>
      <c r="D11" s="25"/>
      <c r="E11" s="25"/>
      <c r="F11" s="36"/>
      <c r="G11" s="36"/>
      <c r="H11" s="36"/>
      <c r="I11" s="55"/>
    </row>
    <row r="12" spans="1:9" ht="12" customHeight="1" x14ac:dyDescent="0.2">
      <c r="A12" s="64" t="s">
        <v>21</v>
      </c>
      <c r="B12" s="32"/>
      <c r="C12" s="26"/>
      <c r="D12" s="26"/>
      <c r="E12" s="26"/>
      <c r="F12" s="32"/>
      <c r="G12" s="32"/>
      <c r="H12" s="32"/>
      <c r="I12" s="57"/>
    </row>
    <row r="13" spans="1:9" ht="12" customHeight="1" x14ac:dyDescent="0.2">
      <c r="A13" s="8" t="s">
        <v>201</v>
      </c>
      <c r="B13" s="221">
        <v>194</v>
      </c>
      <c r="C13" s="222">
        <v>193</v>
      </c>
      <c r="D13" s="222">
        <v>200</v>
      </c>
      <c r="E13" s="222">
        <v>206</v>
      </c>
      <c r="F13" s="221">
        <v>793</v>
      </c>
      <c r="G13" s="221">
        <v>1054</v>
      </c>
      <c r="H13" s="221">
        <v>1198</v>
      </c>
      <c r="I13" s="223">
        <v>1200</v>
      </c>
    </row>
    <row r="14" spans="1:9" ht="12" customHeight="1" x14ac:dyDescent="0.2">
      <c r="A14" s="8" t="s">
        <v>2</v>
      </c>
      <c r="B14" s="77">
        <v>40</v>
      </c>
      <c r="C14" s="29">
        <v>41</v>
      </c>
      <c r="D14" s="29">
        <v>40</v>
      </c>
      <c r="E14" s="29">
        <v>56</v>
      </c>
      <c r="F14" s="77">
        <v>177</v>
      </c>
      <c r="G14" s="77">
        <v>188</v>
      </c>
      <c r="H14" s="77">
        <v>211</v>
      </c>
      <c r="I14" s="61">
        <v>221</v>
      </c>
    </row>
    <row r="15" spans="1:9" ht="12" customHeight="1" x14ac:dyDescent="0.2">
      <c r="A15" s="8" t="s">
        <v>219</v>
      </c>
      <c r="B15" s="77">
        <v>6</v>
      </c>
      <c r="C15" s="29">
        <v>6</v>
      </c>
      <c r="D15" s="29">
        <v>5</v>
      </c>
      <c r="E15" s="29">
        <v>11</v>
      </c>
      <c r="F15" s="77">
        <v>28</v>
      </c>
      <c r="G15" s="77">
        <v>22</v>
      </c>
      <c r="H15" s="77">
        <v>21</v>
      </c>
      <c r="I15" s="61">
        <v>23</v>
      </c>
    </row>
    <row r="16" spans="1:9" ht="12" customHeight="1" x14ac:dyDescent="0.2">
      <c r="A16" s="8" t="s">
        <v>220</v>
      </c>
      <c r="B16" s="77">
        <v>90</v>
      </c>
      <c r="C16" s="29">
        <v>96</v>
      </c>
      <c r="D16" s="29">
        <v>107</v>
      </c>
      <c r="E16" s="29">
        <v>135</v>
      </c>
      <c r="F16" s="77">
        <v>428</v>
      </c>
      <c r="G16" s="77">
        <v>0</v>
      </c>
      <c r="H16" s="77">
        <v>0</v>
      </c>
      <c r="I16" s="61">
        <v>0</v>
      </c>
    </row>
    <row r="17" spans="1:9" ht="12" customHeight="1" x14ac:dyDescent="0.2">
      <c r="A17" s="9" t="s">
        <v>12</v>
      </c>
      <c r="B17" s="75">
        <v>0</v>
      </c>
      <c r="C17" s="24">
        <v>-1</v>
      </c>
      <c r="D17" s="24">
        <v>0</v>
      </c>
      <c r="E17" s="24">
        <v>-2</v>
      </c>
      <c r="F17" s="75">
        <v>-3</v>
      </c>
      <c r="G17" s="75">
        <v>-3</v>
      </c>
      <c r="H17" s="75">
        <v>0</v>
      </c>
      <c r="I17" s="61">
        <v>1</v>
      </c>
    </row>
    <row r="18" spans="1:9" ht="12" customHeight="1" x14ac:dyDescent="0.2">
      <c r="A18" s="7" t="s">
        <v>190</v>
      </c>
      <c r="B18" s="76">
        <v>330</v>
      </c>
      <c r="C18" s="30">
        <v>335</v>
      </c>
      <c r="D18" s="30">
        <v>352</v>
      </c>
      <c r="E18" s="30">
        <v>406</v>
      </c>
      <c r="F18" s="76">
        <v>1423</v>
      </c>
      <c r="G18" s="76">
        <v>1261</v>
      </c>
      <c r="H18" s="76">
        <v>1430</v>
      </c>
      <c r="I18" s="70">
        <v>1445</v>
      </c>
    </row>
    <row r="19" spans="1:9" ht="12" customHeight="1" x14ac:dyDescent="0.2">
      <c r="A19" s="7"/>
      <c r="B19" s="36"/>
      <c r="C19" s="25"/>
      <c r="D19" s="25"/>
      <c r="E19" s="25"/>
      <c r="F19" s="36"/>
      <c r="G19" s="36"/>
      <c r="H19" s="36"/>
      <c r="I19" s="55"/>
    </row>
    <row r="20" spans="1:9" s="1" customFormat="1" ht="14.25" customHeight="1" thickBot="1" x14ac:dyDescent="0.25">
      <c r="A20" s="65" t="s">
        <v>34</v>
      </c>
      <c r="B20" s="93">
        <v>132</v>
      </c>
      <c r="C20" s="103">
        <v>149</v>
      </c>
      <c r="D20" s="103">
        <v>161</v>
      </c>
      <c r="E20" s="103">
        <v>191</v>
      </c>
      <c r="F20" s="92">
        <v>633</v>
      </c>
      <c r="G20" s="92">
        <v>619</v>
      </c>
      <c r="H20" s="92">
        <v>595</v>
      </c>
      <c r="I20" s="92">
        <v>546</v>
      </c>
    </row>
    <row r="21" spans="1:9" ht="12" customHeight="1" thickTop="1" x14ac:dyDescent="0.2">
      <c r="A21" s="7"/>
      <c r="B21" s="28"/>
      <c r="C21" s="28"/>
      <c r="D21" s="28"/>
      <c r="E21" s="28"/>
      <c r="F21" s="28"/>
      <c r="G21" s="28"/>
      <c r="H21" s="28"/>
      <c r="I21" s="28"/>
    </row>
    <row r="22" spans="1:9" ht="12" customHeight="1" x14ac:dyDescent="0.2">
      <c r="A22" s="215" t="s">
        <v>13</v>
      </c>
      <c r="B22" s="42"/>
      <c r="C22" s="42"/>
      <c r="D22" s="42"/>
      <c r="E22" s="42"/>
      <c r="F22" s="42"/>
      <c r="G22" s="42"/>
      <c r="H22" s="42"/>
      <c r="I22" s="42"/>
    </row>
    <row r="23" spans="1:9" ht="14.25" customHeight="1" x14ac:dyDescent="0.2">
      <c r="A23" s="8" t="s">
        <v>232</v>
      </c>
      <c r="B23" s="79">
        <v>0.04</v>
      </c>
      <c r="C23" s="53">
        <v>0.05</v>
      </c>
      <c r="D23" s="53">
        <v>7.0000000000000007E-2</v>
      </c>
      <c r="E23" s="53">
        <v>0.08</v>
      </c>
      <c r="F23" s="79">
        <v>0.06</v>
      </c>
      <c r="G23" s="79">
        <v>0.05</v>
      </c>
      <c r="H23" s="79">
        <v>0.06</v>
      </c>
      <c r="I23" s="59">
        <v>0.08</v>
      </c>
    </row>
    <row r="24" spans="1:9" ht="12" customHeight="1" x14ac:dyDescent="0.2">
      <c r="A24" s="8" t="s">
        <v>195</v>
      </c>
      <c r="B24" s="120">
        <v>0.04</v>
      </c>
      <c r="C24" s="121">
        <v>0.05</v>
      </c>
      <c r="D24" s="121">
        <v>0.08</v>
      </c>
      <c r="E24" s="121">
        <v>0.09</v>
      </c>
      <c r="F24" s="120">
        <v>0.06</v>
      </c>
      <c r="G24" s="120">
        <v>0.05</v>
      </c>
      <c r="H24" s="120">
        <v>0.06</v>
      </c>
      <c r="I24" s="216">
        <v>0.08</v>
      </c>
    </row>
    <row r="25" spans="1:9" ht="14.25" customHeight="1" x14ac:dyDescent="0.2">
      <c r="A25" s="136" t="s">
        <v>202</v>
      </c>
      <c r="B25" s="217" t="s">
        <v>196</v>
      </c>
      <c r="C25" s="218" t="s">
        <v>196</v>
      </c>
      <c r="D25" s="218" t="s">
        <v>196</v>
      </c>
      <c r="E25" s="218" t="s">
        <v>196</v>
      </c>
      <c r="F25" s="219" t="s">
        <v>196</v>
      </c>
      <c r="G25" s="217">
        <v>7.0000000000000007E-2</v>
      </c>
      <c r="H25" s="80">
        <v>0.05</v>
      </c>
      <c r="I25" s="220" t="s">
        <v>196</v>
      </c>
    </row>
    <row r="26" spans="1:9" ht="12" customHeight="1" x14ac:dyDescent="0.2">
      <c r="A26" s="6"/>
      <c r="B26" s="42"/>
      <c r="C26" s="42"/>
      <c r="D26" s="42"/>
      <c r="E26" s="42"/>
      <c r="F26" s="42"/>
      <c r="G26" s="42"/>
      <c r="H26" s="42"/>
      <c r="I26" s="42"/>
    </row>
    <row r="27" spans="1:9" ht="12" customHeight="1" x14ac:dyDescent="0.2">
      <c r="A27" s="138" t="s">
        <v>1</v>
      </c>
      <c r="B27" s="144">
        <v>243</v>
      </c>
      <c r="C27" s="146">
        <v>253</v>
      </c>
      <c r="D27" s="146">
        <v>265</v>
      </c>
      <c r="E27" s="146">
        <v>276</v>
      </c>
      <c r="F27" s="139">
        <v>1037</v>
      </c>
      <c r="G27" s="139">
        <v>1359</v>
      </c>
      <c r="H27" s="139">
        <v>1540</v>
      </c>
      <c r="I27" s="139">
        <v>1544</v>
      </c>
    </row>
    <row r="28" spans="1:9" ht="12" customHeight="1" x14ac:dyDescent="0.2">
      <c r="A28" s="46" t="s">
        <v>204</v>
      </c>
      <c r="B28" s="145">
        <v>2104</v>
      </c>
      <c r="C28" s="147">
        <v>2236</v>
      </c>
      <c r="D28" s="147">
        <v>2339</v>
      </c>
      <c r="E28" s="147">
        <v>3070</v>
      </c>
      <c r="F28" s="140">
        <v>9749</v>
      </c>
      <c r="G28" s="140">
        <v>8786</v>
      </c>
      <c r="H28" s="140">
        <v>8120</v>
      </c>
      <c r="I28" s="140">
        <v>7558</v>
      </c>
    </row>
    <row r="29" spans="1:9" s="1" customFormat="1" ht="12" customHeight="1" x14ac:dyDescent="0.2">
      <c r="A29" s="142" t="s">
        <v>211</v>
      </c>
      <c r="B29" s="207">
        <v>2347</v>
      </c>
      <c r="C29" s="208">
        <v>2489</v>
      </c>
      <c r="D29" s="208">
        <v>2604</v>
      </c>
      <c r="E29" s="208">
        <v>3346</v>
      </c>
      <c r="F29" s="205">
        <v>10786</v>
      </c>
      <c r="G29" s="205">
        <v>10145</v>
      </c>
      <c r="H29" s="205">
        <v>9660</v>
      </c>
      <c r="I29" s="206">
        <v>9102</v>
      </c>
    </row>
    <row r="30" spans="1:9" ht="12" customHeight="1" x14ac:dyDescent="0.2">
      <c r="A30" s="6"/>
      <c r="B30" s="42"/>
      <c r="C30" s="42"/>
      <c r="D30" s="42"/>
      <c r="E30" s="42"/>
      <c r="F30" s="42"/>
      <c r="G30" s="42"/>
      <c r="H30" s="42"/>
      <c r="I30" s="42"/>
    </row>
    <row r="31" spans="1:9" s="12" customFormat="1" x14ac:dyDescent="0.2">
      <c r="A31" s="8" t="s">
        <v>22</v>
      </c>
      <c r="B31" s="236">
        <v>0.01</v>
      </c>
      <c r="C31" s="237">
        <v>0.02</v>
      </c>
      <c r="D31" s="237">
        <v>0.05</v>
      </c>
      <c r="E31" s="235">
        <v>0.06</v>
      </c>
      <c r="F31" s="235">
        <v>0.04</v>
      </c>
      <c r="G31" s="234">
        <v>0.04</v>
      </c>
      <c r="H31" s="234">
        <v>0.02</v>
      </c>
      <c r="I31" s="234">
        <v>0.05</v>
      </c>
    </row>
    <row r="32" spans="1:9" ht="12" customHeight="1" x14ac:dyDescent="0.2">
      <c r="A32" s="6"/>
      <c r="B32" s="42"/>
      <c r="C32" s="42"/>
      <c r="D32" s="42"/>
      <c r="E32" s="42"/>
      <c r="F32" s="42"/>
      <c r="G32" s="42"/>
      <c r="H32" s="42"/>
      <c r="I32" s="42"/>
    </row>
    <row r="33" spans="1:18" s="12" customFormat="1" ht="12" customHeight="1" x14ac:dyDescent="0.2">
      <c r="A33" s="8" t="s">
        <v>26</v>
      </c>
      <c r="B33" s="124">
        <v>34</v>
      </c>
      <c r="C33" s="125">
        <v>22</v>
      </c>
      <c r="D33" s="125">
        <v>37</v>
      </c>
      <c r="E33" s="125">
        <v>130</v>
      </c>
      <c r="F33" s="124">
        <v>223</v>
      </c>
      <c r="G33" s="124">
        <v>237</v>
      </c>
      <c r="H33" s="124">
        <v>199</v>
      </c>
      <c r="I33" s="126">
        <v>203</v>
      </c>
    </row>
    <row r="34" spans="1:18" s="12" customFormat="1" ht="12" customHeight="1" x14ac:dyDescent="0.2">
      <c r="A34" s="11"/>
      <c r="B34" s="81"/>
      <c r="C34" s="81"/>
      <c r="D34" s="81"/>
      <c r="E34" s="81"/>
      <c r="F34" s="81"/>
      <c r="G34" s="81"/>
      <c r="H34" s="81"/>
      <c r="I34" s="54"/>
    </row>
    <row r="35" spans="1:18" s="12" customFormat="1" ht="12" customHeight="1" x14ac:dyDescent="0.2">
      <c r="A35" s="11"/>
      <c r="B35" s="81"/>
      <c r="C35" s="81"/>
      <c r="D35" s="81"/>
      <c r="E35" s="81"/>
      <c r="F35" s="81"/>
      <c r="G35" s="81"/>
      <c r="H35" s="81"/>
      <c r="I35" s="54"/>
    </row>
    <row r="36" spans="1:18" s="38" customFormat="1" ht="13.5" customHeight="1" x14ac:dyDescent="0.2">
      <c r="A36" s="209" t="s">
        <v>231</v>
      </c>
      <c r="B36" s="210"/>
      <c r="C36" s="210"/>
      <c r="D36" s="210"/>
      <c r="E36" s="210"/>
      <c r="F36" s="210"/>
      <c r="G36" s="210"/>
      <c r="H36" s="210"/>
      <c r="I36" s="210"/>
      <c r="J36" s="210"/>
      <c r="K36" s="210"/>
      <c r="L36" s="210"/>
      <c r="M36" s="210"/>
      <c r="N36" s="210"/>
      <c r="O36" s="210"/>
      <c r="P36" s="210"/>
      <c r="Q36" s="210"/>
      <c r="R36" s="210"/>
    </row>
    <row r="37" spans="1:18" s="12" customFormat="1" ht="12" customHeight="1" x14ac:dyDescent="0.2">
      <c r="A37" s="95"/>
    </row>
    <row r="38" spans="1:18" s="12" customFormat="1" ht="12" customHeight="1" x14ac:dyDescent="0.2">
      <c r="A38" s="50"/>
    </row>
    <row r="39" spans="1:18" s="12" customFormat="1" ht="12" customHeight="1" x14ac:dyDescent="0.2">
      <c r="A39" s="50"/>
    </row>
    <row r="40" spans="1:18" s="12" customFormat="1" ht="12" customHeight="1" x14ac:dyDescent="0.2">
      <c r="A40" s="10"/>
    </row>
    <row r="41" spans="1:18" s="12" customFormat="1" ht="12" customHeight="1" x14ac:dyDescent="0.2">
      <c r="A41" s="43"/>
    </row>
    <row r="42" spans="1:18" s="12" customFormat="1" ht="12" customHeight="1" x14ac:dyDescent="0.2">
      <c r="A42" s="48"/>
    </row>
    <row r="43" spans="1:18" s="12" customFormat="1" ht="12" customHeight="1" x14ac:dyDescent="0.2">
      <c r="A43" s="43"/>
    </row>
    <row r="44" spans="1:18" s="12" customFormat="1" ht="12" customHeight="1" x14ac:dyDescent="0.2">
      <c r="A44" s="44"/>
    </row>
    <row r="45" spans="1:18" s="12" customFormat="1" ht="12" customHeight="1" x14ac:dyDescent="0.2">
      <c r="A45" s="45"/>
    </row>
    <row r="46" spans="1:18" ht="12" customHeight="1" x14ac:dyDescent="0.2"/>
    <row r="47" spans="1:18" ht="12" customHeight="1" x14ac:dyDescent="0.2"/>
    <row r="48" spans="1:1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sheetData>
  <sheetProtection insertColumns="0" insertRows="0"/>
  <mergeCells count="1">
    <mergeCell ref="B4:F4"/>
  </mergeCells>
  <pageMargins left="0.33" right="0.25" top="0.5" bottom="0.5" header="0.5" footer="0.5"/>
  <pageSetup scale="9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J21"/>
  <sheetViews>
    <sheetView showGridLines="0" zoomScale="90" zoomScaleNormal="90" zoomScaleSheetLayoutView="90" workbookViewId="0">
      <selection sqref="A1:J1"/>
    </sheetView>
  </sheetViews>
  <sheetFormatPr defaultRowHeight="12.75" x14ac:dyDescent="0.2"/>
  <cols>
    <col min="1" max="1" width="14.28515625" style="97" customWidth="1"/>
    <col min="2" max="2" width="2.140625" style="97" customWidth="1"/>
    <col min="3" max="4" width="9.28515625" style="96" bestFit="1" customWidth="1"/>
    <col min="5" max="5" width="2.140625" style="97" customWidth="1"/>
    <col min="6" max="7" width="9.28515625" style="96" bestFit="1" customWidth="1"/>
    <col min="8" max="8" width="2.140625" style="97" customWidth="1"/>
    <col min="9" max="10" width="9.28515625" style="96" bestFit="1" customWidth="1"/>
    <col min="11" max="231" width="9.140625" style="97"/>
    <col min="232" max="232" width="14.28515625" style="97" customWidth="1"/>
    <col min="233" max="234" width="9.140625" style="97"/>
    <col min="235" max="235" width="2.140625" style="97" customWidth="1"/>
    <col min="236" max="237" width="9.140625" style="97"/>
    <col min="238" max="238" width="2.140625" style="97" customWidth="1"/>
    <col min="239" max="240" width="9.140625" style="97"/>
    <col min="241" max="241" width="2.140625" style="97" customWidth="1"/>
    <col min="242" max="243" width="9.140625" style="97"/>
    <col min="244" max="244" width="2.140625" style="97" customWidth="1"/>
    <col min="245" max="246" width="9.140625" style="97"/>
    <col min="247" max="247" width="2.140625" style="97" customWidth="1"/>
    <col min="248" max="249" width="9.140625" style="97"/>
    <col min="250" max="250" width="2.140625" style="97" customWidth="1"/>
    <col min="251" max="252" width="9.140625" style="97"/>
    <col min="253" max="253" width="2.140625" style="97" customWidth="1"/>
    <col min="254" max="487" width="9.140625" style="97"/>
    <col min="488" max="488" width="14.28515625" style="97" customWidth="1"/>
    <col min="489" max="490" width="9.140625" style="97"/>
    <col min="491" max="491" width="2.140625" style="97" customWidth="1"/>
    <col min="492" max="493" width="9.140625" style="97"/>
    <col min="494" max="494" width="2.140625" style="97" customWidth="1"/>
    <col min="495" max="496" width="9.140625" style="97"/>
    <col min="497" max="497" width="2.140625" style="97" customWidth="1"/>
    <col min="498" max="499" width="9.140625" style="97"/>
    <col min="500" max="500" width="2.140625" style="97" customWidth="1"/>
    <col min="501" max="502" width="9.140625" style="97"/>
    <col min="503" max="503" width="2.140625" style="97" customWidth="1"/>
    <col min="504" max="505" width="9.140625" style="97"/>
    <col min="506" max="506" width="2.140625" style="97" customWidth="1"/>
    <col min="507" max="508" width="9.140625" style="97"/>
    <col min="509" max="509" width="2.140625" style="97" customWidth="1"/>
    <col min="510" max="743" width="9.140625" style="97"/>
    <col min="744" max="744" width="14.28515625" style="97" customWidth="1"/>
    <col min="745" max="746" width="9.140625" style="97"/>
    <col min="747" max="747" width="2.140625" style="97" customWidth="1"/>
    <col min="748" max="749" width="9.140625" style="97"/>
    <col min="750" max="750" width="2.140625" style="97" customWidth="1"/>
    <col min="751" max="752" width="9.140625" style="97"/>
    <col min="753" max="753" width="2.140625" style="97" customWidth="1"/>
    <col min="754" max="755" width="9.140625" style="97"/>
    <col min="756" max="756" width="2.140625" style="97" customWidth="1"/>
    <col min="757" max="758" width="9.140625" style="97"/>
    <col min="759" max="759" width="2.140625" style="97" customWidth="1"/>
    <col min="760" max="761" width="9.140625" style="97"/>
    <col min="762" max="762" width="2.140625" style="97" customWidth="1"/>
    <col min="763" max="764" width="9.140625" style="97"/>
    <col min="765" max="765" width="2.140625" style="97" customWidth="1"/>
    <col min="766" max="999" width="9.140625" style="97"/>
    <col min="1000" max="1000" width="14.28515625" style="97" customWidth="1"/>
    <col min="1001" max="1002" width="9.140625" style="97"/>
    <col min="1003" max="1003" width="2.140625" style="97" customWidth="1"/>
    <col min="1004" max="1005" width="9.140625" style="97"/>
    <col min="1006" max="1006" width="2.140625" style="97" customWidth="1"/>
    <col min="1007" max="1008" width="9.140625" style="97"/>
    <col min="1009" max="1009" width="2.140625" style="97" customWidth="1"/>
    <col min="1010" max="1011" width="9.140625" style="97"/>
    <col min="1012" max="1012" width="2.140625" style="97" customWidth="1"/>
    <col min="1013" max="1014" width="9.140625" style="97"/>
    <col min="1015" max="1015" width="2.140625" style="97" customWidth="1"/>
    <col min="1016" max="1017" width="9.140625" style="97"/>
    <col min="1018" max="1018" width="2.140625" style="97" customWidth="1"/>
    <col min="1019" max="1020" width="9.140625" style="97"/>
    <col min="1021" max="1021" width="2.140625" style="97" customWidth="1"/>
    <col min="1022" max="1255" width="9.140625" style="97"/>
    <col min="1256" max="1256" width="14.28515625" style="97" customWidth="1"/>
    <col min="1257" max="1258" width="9.140625" style="97"/>
    <col min="1259" max="1259" width="2.140625" style="97" customWidth="1"/>
    <col min="1260" max="1261" width="9.140625" style="97"/>
    <col min="1262" max="1262" width="2.140625" style="97" customWidth="1"/>
    <col min="1263" max="1264" width="9.140625" style="97"/>
    <col min="1265" max="1265" width="2.140625" style="97" customWidth="1"/>
    <col min="1266" max="1267" width="9.140625" style="97"/>
    <col min="1268" max="1268" width="2.140625" style="97" customWidth="1"/>
    <col min="1269" max="1270" width="9.140625" style="97"/>
    <col min="1271" max="1271" width="2.140625" style="97" customWidth="1"/>
    <col min="1272" max="1273" width="9.140625" style="97"/>
    <col min="1274" max="1274" width="2.140625" style="97" customWidth="1"/>
    <col min="1275" max="1276" width="9.140625" style="97"/>
    <col min="1277" max="1277" width="2.140625" style="97" customWidth="1"/>
    <col min="1278" max="1511" width="9.140625" style="97"/>
    <col min="1512" max="1512" width="14.28515625" style="97" customWidth="1"/>
    <col min="1513" max="1514" width="9.140625" style="97"/>
    <col min="1515" max="1515" width="2.140625" style="97" customWidth="1"/>
    <col min="1516" max="1517" width="9.140625" style="97"/>
    <col min="1518" max="1518" width="2.140625" style="97" customWidth="1"/>
    <col min="1519" max="1520" width="9.140625" style="97"/>
    <col min="1521" max="1521" width="2.140625" style="97" customWidth="1"/>
    <col min="1522" max="1523" width="9.140625" style="97"/>
    <col min="1524" max="1524" width="2.140625" style="97" customWidth="1"/>
    <col min="1525" max="1526" width="9.140625" style="97"/>
    <col min="1527" max="1527" width="2.140625" style="97" customWidth="1"/>
    <col min="1528" max="1529" width="9.140625" style="97"/>
    <col min="1530" max="1530" width="2.140625" style="97" customWidth="1"/>
    <col min="1531" max="1532" width="9.140625" style="97"/>
    <col min="1533" max="1533" width="2.140625" style="97" customWidth="1"/>
    <col min="1534" max="1767" width="9.140625" style="97"/>
    <col min="1768" max="1768" width="14.28515625" style="97" customWidth="1"/>
    <col min="1769" max="1770" width="9.140625" style="97"/>
    <col min="1771" max="1771" width="2.140625" style="97" customWidth="1"/>
    <col min="1772" max="1773" width="9.140625" style="97"/>
    <col min="1774" max="1774" width="2.140625" style="97" customWidth="1"/>
    <col min="1775" max="1776" width="9.140625" style="97"/>
    <col min="1777" max="1777" width="2.140625" style="97" customWidth="1"/>
    <col min="1778" max="1779" width="9.140625" style="97"/>
    <col min="1780" max="1780" width="2.140625" style="97" customWidth="1"/>
    <col min="1781" max="1782" width="9.140625" style="97"/>
    <col min="1783" max="1783" width="2.140625" style="97" customWidth="1"/>
    <col min="1784" max="1785" width="9.140625" style="97"/>
    <col min="1786" max="1786" width="2.140625" style="97" customWidth="1"/>
    <col min="1787" max="1788" width="9.140625" style="97"/>
    <col min="1789" max="1789" width="2.140625" style="97" customWidth="1"/>
    <col min="1790" max="2023" width="9.140625" style="97"/>
    <col min="2024" max="2024" width="14.28515625" style="97" customWidth="1"/>
    <col min="2025" max="2026" width="9.140625" style="97"/>
    <col min="2027" max="2027" width="2.140625" style="97" customWidth="1"/>
    <col min="2028" max="2029" width="9.140625" style="97"/>
    <col min="2030" max="2030" width="2.140625" style="97" customWidth="1"/>
    <col min="2031" max="2032" width="9.140625" style="97"/>
    <col min="2033" max="2033" width="2.140625" style="97" customWidth="1"/>
    <col min="2034" max="2035" width="9.140625" style="97"/>
    <col min="2036" max="2036" width="2.140625" style="97" customWidth="1"/>
    <col min="2037" max="2038" width="9.140625" style="97"/>
    <col min="2039" max="2039" width="2.140625" style="97" customWidth="1"/>
    <col min="2040" max="2041" width="9.140625" style="97"/>
    <col min="2042" max="2042" width="2.140625" style="97" customWidth="1"/>
    <col min="2043" max="2044" width="9.140625" style="97"/>
    <col min="2045" max="2045" width="2.140625" style="97" customWidth="1"/>
    <col min="2046" max="2279" width="9.140625" style="97"/>
    <col min="2280" max="2280" width="14.28515625" style="97" customWidth="1"/>
    <col min="2281" max="2282" width="9.140625" style="97"/>
    <col min="2283" max="2283" width="2.140625" style="97" customWidth="1"/>
    <col min="2284" max="2285" width="9.140625" style="97"/>
    <col min="2286" max="2286" width="2.140625" style="97" customWidth="1"/>
    <col min="2287" max="2288" width="9.140625" style="97"/>
    <col min="2289" max="2289" width="2.140625" style="97" customWidth="1"/>
    <col min="2290" max="2291" width="9.140625" style="97"/>
    <col min="2292" max="2292" width="2.140625" style="97" customWidth="1"/>
    <col min="2293" max="2294" width="9.140625" style="97"/>
    <col min="2295" max="2295" width="2.140625" style="97" customWidth="1"/>
    <col min="2296" max="2297" width="9.140625" style="97"/>
    <col min="2298" max="2298" width="2.140625" style="97" customWidth="1"/>
    <col min="2299" max="2300" width="9.140625" style="97"/>
    <col min="2301" max="2301" width="2.140625" style="97" customWidth="1"/>
    <col min="2302" max="2535" width="9.140625" style="97"/>
    <col min="2536" max="2536" width="14.28515625" style="97" customWidth="1"/>
    <col min="2537" max="2538" width="9.140625" style="97"/>
    <col min="2539" max="2539" width="2.140625" style="97" customWidth="1"/>
    <col min="2540" max="2541" width="9.140625" style="97"/>
    <col min="2542" max="2542" width="2.140625" style="97" customWidth="1"/>
    <col min="2543" max="2544" width="9.140625" style="97"/>
    <col min="2545" max="2545" width="2.140625" style="97" customWidth="1"/>
    <col min="2546" max="2547" width="9.140625" style="97"/>
    <col min="2548" max="2548" width="2.140625" style="97" customWidth="1"/>
    <col min="2549" max="2550" width="9.140625" style="97"/>
    <col min="2551" max="2551" width="2.140625" style="97" customWidth="1"/>
    <col min="2552" max="2553" width="9.140625" style="97"/>
    <col min="2554" max="2554" width="2.140625" style="97" customWidth="1"/>
    <col min="2555" max="2556" width="9.140625" style="97"/>
    <col min="2557" max="2557" width="2.140625" style="97" customWidth="1"/>
    <col min="2558" max="2791" width="9.140625" style="97"/>
    <col min="2792" max="2792" width="14.28515625" style="97" customWidth="1"/>
    <col min="2793" max="2794" width="9.140625" style="97"/>
    <col min="2795" max="2795" width="2.140625" style="97" customWidth="1"/>
    <col min="2796" max="2797" width="9.140625" style="97"/>
    <col min="2798" max="2798" width="2.140625" style="97" customWidth="1"/>
    <col min="2799" max="2800" width="9.140625" style="97"/>
    <col min="2801" max="2801" width="2.140625" style="97" customWidth="1"/>
    <col min="2802" max="2803" width="9.140625" style="97"/>
    <col min="2804" max="2804" width="2.140625" style="97" customWidth="1"/>
    <col min="2805" max="2806" width="9.140625" style="97"/>
    <col min="2807" max="2807" width="2.140625" style="97" customWidth="1"/>
    <col min="2808" max="2809" width="9.140625" style="97"/>
    <col min="2810" max="2810" width="2.140625" style="97" customWidth="1"/>
    <col min="2811" max="2812" width="9.140625" style="97"/>
    <col min="2813" max="2813" width="2.140625" style="97" customWidth="1"/>
    <col min="2814" max="3047" width="9.140625" style="97"/>
    <col min="3048" max="3048" width="14.28515625" style="97" customWidth="1"/>
    <col min="3049" max="3050" width="9.140625" style="97"/>
    <col min="3051" max="3051" width="2.140625" style="97" customWidth="1"/>
    <col min="3052" max="3053" width="9.140625" style="97"/>
    <col min="3054" max="3054" width="2.140625" style="97" customWidth="1"/>
    <col min="3055" max="3056" width="9.140625" style="97"/>
    <col min="3057" max="3057" width="2.140625" style="97" customWidth="1"/>
    <col min="3058" max="3059" width="9.140625" style="97"/>
    <col min="3060" max="3060" width="2.140625" style="97" customWidth="1"/>
    <col min="3061" max="3062" width="9.140625" style="97"/>
    <col min="3063" max="3063" width="2.140625" style="97" customWidth="1"/>
    <col min="3064" max="3065" width="9.140625" style="97"/>
    <col min="3066" max="3066" width="2.140625" style="97" customWidth="1"/>
    <col min="3067" max="3068" width="9.140625" style="97"/>
    <col min="3069" max="3069" width="2.140625" style="97" customWidth="1"/>
    <col min="3070" max="3303" width="9.140625" style="97"/>
    <col min="3304" max="3304" width="14.28515625" style="97" customWidth="1"/>
    <col min="3305" max="3306" width="9.140625" style="97"/>
    <col min="3307" max="3307" width="2.140625" style="97" customWidth="1"/>
    <col min="3308" max="3309" width="9.140625" style="97"/>
    <col min="3310" max="3310" width="2.140625" style="97" customWidth="1"/>
    <col min="3311" max="3312" width="9.140625" style="97"/>
    <col min="3313" max="3313" width="2.140625" style="97" customWidth="1"/>
    <col min="3314" max="3315" width="9.140625" style="97"/>
    <col min="3316" max="3316" width="2.140625" style="97" customWidth="1"/>
    <col min="3317" max="3318" width="9.140625" style="97"/>
    <col min="3319" max="3319" width="2.140625" style="97" customWidth="1"/>
    <col min="3320" max="3321" width="9.140625" style="97"/>
    <col min="3322" max="3322" width="2.140625" style="97" customWidth="1"/>
    <col min="3323" max="3324" width="9.140625" style="97"/>
    <col min="3325" max="3325" width="2.140625" style="97" customWidth="1"/>
    <col min="3326" max="3559" width="9.140625" style="97"/>
    <col min="3560" max="3560" width="14.28515625" style="97" customWidth="1"/>
    <col min="3561" max="3562" width="9.140625" style="97"/>
    <col min="3563" max="3563" width="2.140625" style="97" customWidth="1"/>
    <col min="3564" max="3565" width="9.140625" style="97"/>
    <col min="3566" max="3566" width="2.140625" style="97" customWidth="1"/>
    <col min="3567" max="3568" width="9.140625" style="97"/>
    <col min="3569" max="3569" width="2.140625" style="97" customWidth="1"/>
    <col min="3570" max="3571" width="9.140625" style="97"/>
    <col min="3572" max="3572" width="2.140625" style="97" customWidth="1"/>
    <col min="3573" max="3574" width="9.140625" style="97"/>
    <col min="3575" max="3575" width="2.140625" style="97" customWidth="1"/>
    <col min="3576" max="3577" width="9.140625" style="97"/>
    <col min="3578" max="3578" width="2.140625" style="97" customWidth="1"/>
    <col min="3579" max="3580" width="9.140625" style="97"/>
    <col min="3581" max="3581" width="2.140625" style="97" customWidth="1"/>
    <col min="3582" max="3815" width="9.140625" style="97"/>
    <col min="3816" max="3816" width="14.28515625" style="97" customWidth="1"/>
    <col min="3817" max="3818" width="9.140625" style="97"/>
    <col min="3819" max="3819" width="2.140625" style="97" customWidth="1"/>
    <col min="3820" max="3821" width="9.140625" style="97"/>
    <col min="3822" max="3822" width="2.140625" style="97" customWidth="1"/>
    <col min="3823" max="3824" width="9.140625" style="97"/>
    <col min="3825" max="3825" width="2.140625" style="97" customWidth="1"/>
    <col min="3826" max="3827" width="9.140625" style="97"/>
    <col min="3828" max="3828" width="2.140625" style="97" customWidth="1"/>
    <col min="3829" max="3830" width="9.140625" style="97"/>
    <col min="3831" max="3831" width="2.140625" style="97" customWidth="1"/>
    <col min="3832" max="3833" width="9.140625" style="97"/>
    <col min="3834" max="3834" width="2.140625" style="97" customWidth="1"/>
    <col min="3835" max="3836" width="9.140625" style="97"/>
    <col min="3837" max="3837" width="2.140625" style="97" customWidth="1"/>
    <col min="3838" max="4071" width="9.140625" style="97"/>
    <col min="4072" max="4072" width="14.28515625" style="97" customWidth="1"/>
    <col min="4073" max="4074" width="9.140625" style="97"/>
    <col min="4075" max="4075" width="2.140625" style="97" customWidth="1"/>
    <col min="4076" max="4077" width="9.140625" style="97"/>
    <col min="4078" max="4078" width="2.140625" style="97" customWidth="1"/>
    <col min="4079" max="4080" width="9.140625" style="97"/>
    <col min="4081" max="4081" width="2.140625" style="97" customWidth="1"/>
    <col min="4082" max="4083" width="9.140625" style="97"/>
    <col min="4084" max="4084" width="2.140625" style="97" customWidth="1"/>
    <col min="4085" max="4086" width="9.140625" style="97"/>
    <col min="4087" max="4087" width="2.140625" style="97" customWidth="1"/>
    <col min="4088" max="4089" width="9.140625" style="97"/>
    <col min="4090" max="4090" width="2.140625" style="97" customWidth="1"/>
    <col min="4091" max="4092" width="9.140625" style="97"/>
    <col min="4093" max="4093" width="2.140625" style="97" customWidth="1"/>
    <col min="4094" max="4327" width="9.140625" style="97"/>
    <col min="4328" max="4328" width="14.28515625" style="97" customWidth="1"/>
    <col min="4329" max="4330" width="9.140625" style="97"/>
    <col min="4331" max="4331" width="2.140625" style="97" customWidth="1"/>
    <col min="4332" max="4333" width="9.140625" style="97"/>
    <col min="4334" max="4334" width="2.140625" style="97" customWidth="1"/>
    <col min="4335" max="4336" width="9.140625" style="97"/>
    <col min="4337" max="4337" width="2.140625" style="97" customWidth="1"/>
    <col min="4338" max="4339" width="9.140625" style="97"/>
    <col min="4340" max="4340" width="2.140625" style="97" customWidth="1"/>
    <col min="4341" max="4342" width="9.140625" style="97"/>
    <col min="4343" max="4343" width="2.140625" style="97" customWidth="1"/>
    <col min="4344" max="4345" width="9.140625" style="97"/>
    <col min="4346" max="4346" width="2.140625" style="97" customWidth="1"/>
    <col min="4347" max="4348" width="9.140625" style="97"/>
    <col min="4349" max="4349" width="2.140625" style="97" customWidth="1"/>
    <col min="4350" max="4583" width="9.140625" style="97"/>
    <col min="4584" max="4584" width="14.28515625" style="97" customWidth="1"/>
    <col min="4585" max="4586" width="9.140625" style="97"/>
    <col min="4587" max="4587" width="2.140625" style="97" customWidth="1"/>
    <col min="4588" max="4589" width="9.140625" style="97"/>
    <col min="4590" max="4590" width="2.140625" style="97" customWidth="1"/>
    <col min="4591" max="4592" width="9.140625" style="97"/>
    <col min="4593" max="4593" width="2.140625" style="97" customWidth="1"/>
    <col min="4594" max="4595" width="9.140625" style="97"/>
    <col min="4596" max="4596" width="2.140625" style="97" customWidth="1"/>
    <col min="4597" max="4598" width="9.140625" style="97"/>
    <col min="4599" max="4599" width="2.140625" style="97" customWidth="1"/>
    <col min="4600" max="4601" width="9.140625" style="97"/>
    <col min="4602" max="4602" width="2.140625" style="97" customWidth="1"/>
    <col min="4603" max="4604" width="9.140625" style="97"/>
    <col min="4605" max="4605" width="2.140625" style="97" customWidth="1"/>
    <col min="4606" max="4839" width="9.140625" style="97"/>
    <col min="4840" max="4840" width="14.28515625" style="97" customWidth="1"/>
    <col min="4841" max="4842" width="9.140625" style="97"/>
    <col min="4843" max="4843" width="2.140625" style="97" customWidth="1"/>
    <col min="4844" max="4845" width="9.140625" style="97"/>
    <col min="4846" max="4846" width="2.140625" style="97" customWidth="1"/>
    <col min="4847" max="4848" width="9.140625" style="97"/>
    <col min="4849" max="4849" width="2.140625" style="97" customWidth="1"/>
    <col min="4850" max="4851" width="9.140625" style="97"/>
    <col min="4852" max="4852" width="2.140625" style="97" customWidth="1"/>
    <col min="4853" max="4854" width="9.140625" style="97"/>
    <col min="4855" max="4855" width="2.140625" style="97" customWidth="1"/>
    <col min="4856" max="4857" width="9.140625" style="97"/>
    <col min="4858" max="4858" width="2.140625" style="97" customWidth="1"/>
    <col min="4859" max="4860" width="9.140625" style="97"/>
    <col min="4861" max="4861" width="2.140625" style="97" customWidth="1"/>
    <col min="4862" max="5095" width="9.140625" style="97"/>
    <col min="5096" max="5096" width="14.28515625" style="97" customWidth="1"/>
    <col min="5097" max="5098" width="9.140625" style="97"/>
    <col min="5099" max="5099" width="2.140625" style="97" customWidth="1"/>
    <col min="5100" max="5101" width="9.140625" style="97"/>
    <col min="5102" max="5102" width="2.140625" style="97" customWidth="1"/>
    <col min="5103" max="5104" width="9.140625" style="97"/>
    <col min="5105" max="5105" width="2.140625" style="97" customWidth="1"/>
    <col min="5106" max="5107" width="9.140625" style="97"/>
    <col min="5108" max="5108" width="2.140625" style="97" customWidth="1"/>
    <col min="5109" max="5110" width="9.140625" style="97"/>
    <col min="5111" max="5111" width="2.140625" style="97" customWidth="1"/>
    <col min="5112" max="5113" width="9.140625" style="97"/>
    <col min="5114" max="5114" width="2.140625" style="97" customWidth="1"/>
    <col min="5115" max="5116" width="9.140625" style="97"/>
    <col min="5117" max="5117" width="2.140625" style="97" customWidth="1"/>
    <col min="5118" max="5351" width="9.140625" style="97"/>
    <col min="5352" max="5352" width="14.28515625" style="97" customWidth="1"/>
    <col min="5353" max="5354" width="9.140625" style="97"/>
    <col min="5355" max="5355" width="2.140625" style="97" customWidth="1"/>
    <col min="5356" max="5357" width="9.140625" style="97"/>
    <col min="5358" max="5358" width="2.140625" style="97" customWidth="1"/>
    <col min="5359" max="5360" width="9.140625" style="97"/>
    <col min="5361" max="5361" width="2.140625" style="97" customWidth="1"/>
    <col min="5362" max="5363" width="9.140625" style="97"/>
    <col min="5364" max="5364" width="2.140625" style="97" customWidth="1"/>
    <col min="5365" max="5366" width="9.140625" style="97"/>
    <col min="5367" max="5367" width="2.140625" style="97" customWidth="1"/>
    <col min="5368" max="5369" width="9.140625" style="97"/>
    <col min="5370" max="5370" width="2.140625" style="97" customWidth="1"/>
    <col min="5371" max="5372" width="9.140625" style="97"/>
    <col min="5373" max="5373" width="2.140625" style="97" customWidth="1"/>
    <col min="5374" max="5607" width="9.140625" style="97"/>
    <col min="5608" max="5608" width="14.28515625" style="97" customWidth="1"/>
    <col min="5609" max="5610" width="9.140625" style="97"/>
    <col min="5611" max="5611" width="2.140625" style="97" customWidth="1"/>
    <col min="5612" max="5613" width="9.140625" style="97"/>
    <col min="5614" max="5614" width="2.140625" style="97" customWidth="1"/>
    <col min="5615" max="5616" width="9.140625" style="97"/>
    <col min="5617" max="5617" width="2.140625" style="97" customWidth="1"/>
    <col min="5618" max="5619" width="9.140625" style="97"/>
    <col min="5620" max="5620" width="2.140625" style="97" customWidth="1"/>
    <col min="5621" max="5622" width="9.140625" style="97"/>
    <col min="5623" max="5623" width="2.140625" style="97" customWidth="1"/>
    <col min="5624" max="5625" width="9.140625" style="97"/>
    <col min="5626" max="5626" width="2.140625" style="97" customWidth="1"/>
    <col min="5627" max="5628" width="9.140625" style="97"/>
    <col min="5629" max="5629" width="2.140625" style="97" customWidth="1"/>
    <col min="5630" max="5863" width="9.140625" style="97"/>
    <col min="5864" max="5864" width="14.28515625" style="97" customWidth="1"/>
    <col min="5865" max="5866" width="9.140625" style="97"/>
    <col min="5867" max="5867" width="2.140625" style="97" customWidth="1"/>
    <col min="5868" max="5869" width="9.140625" style="97"/>
    <col min="5870" max="5870" width="2.140625" style="97" customWidth="1"/>
    <col min="5871" max="5872" width="9.140625" style="97"/>
    <col min="5873" max="5873" width="2.140625" style="97" customWidth="1"/>
    <col min="5874" max="5875" width="9.140625" style="97"/>
    <col min="5876" max="5876" width="2.140625" style="97" customWidth="1"/>
    <col min="5877" max="5878" width="9.140625" style="97"/>
    <col min="5879" max="5879" width="2.140625" style="97" customWidth="1"/>
    <col min="5880" max="5881" width="9.140625" style="97"/>
    <col min="5882" max="5882" width="2.140625" style="97" customWidth="1"/>
    <col min="5883" max="5884" width="9.140625" style="97"/>
    <col min="5885" max="5885" width="2.140625" style="97" customWidth="1"/>
    <col min="5886" max="6119" width="9.140625" style="97"/>
    <col min="6120" max="6120" width="14.28515625" style="97" customWidth="1"/>
    <col min="6121" max="6122" width="9.140625" style="97"/>
    <col min="6123" max="6123" width="2.140625" style="97" customWidth="1"/>
    <col min="6124" max="6125" width="9.140625" style="97"/>
    <col min="6126" max="6126" width="2.140625" style="97" customWidth="1"/>
    <col min="6127" max="6128" width="9.140625" style="97"/>
    <col min="6129" max="6129" width="2.140625" style="97" customWidth="1"/>
    <col min="6130" max="6131" width="9.140625" style="97"/>
    <col min="6132" max="6132" width="2.140625" style="97" customWidth="1"/>
    <col min="6133" max="6134" width="9.140625" style="97"/>
    <col min="6135" max="6135" width="2.140625" style="97" customWidth="1"/>
    <col min="6136" max="6137" width="9.140625" style="97"/>
    <col min="6138" max="6138" width="2.140625" style="97" customWidth="1"/>
    <col min="6139" max="6140" width="9.140625" style="97"/>
    <col min="6141" max="6141" width="2.140625" style="97" customWidth="1"/>
    <col min="6142" max="6375" width="9.140625" style="97"/>
    <col min="6376" max="6376" width="14.28515625" style="97" customWidth="1"/>
    <col min="6377" max="6378" width="9.140625" style="97"/>
    <col min="6379" max="6379" width="2.140625" style="97" customWidth="1"/>
    <col min="6380" max="6381" width="9.140625" style="97"/>
    <col min="6382" max="6382" width="2.140625" style="97" customWidth="1"/>
    <col min="6383" max="6384" width="9.140625" style="97"/>
    <col min="6385" max="6385" width="2.140625" style="97" customWidth="1"/>
    <col min="6386" max="6387" width="9.140625" style="97"/>
    <col min="6388" max="6388" width="2.140625" style="97" customWidth="1"/>
    <col min="6389" max="6390" width="9.140625" style="97"/>
    <col min="6391" max="6391" width="2.140625" style="97" customWidth="1"/>
    <col min="6392" max="6393" width="9.140625" style="97"/>
    <col min="6394" max="6394" width="2.140625" style="97" customWidth="1"/>
    <col min="6395" max="6396" width="9.140625" style="97"/>
    <col min="6397" max="6397" width="2.140625" style="97" customWidth="1"/>
    <col min="6398" max="6631" width="9.140625" style="97"/>
    <col min="6632" max="6632" width="14.28515625" style="97" customWidth="1"/>
    <col min="6633" max="6634" width="9.140625" style="97"/>
    <col min="6635" max="6635" width="2.140625" style="97" customWidth="1"/>
    <col min="6636" max="6637" width="9.140625" style="97"/>
    <col min="6638" max="6638" width="2.140625" style="97" customWidth="1"/>
    <col min="6639" max="6640" width="9.140625" style="97"/>
    <col min="6641" max="6641" width="2.140625" style="97" customWidth="1"/>
    <col min="6642" max="6643" width="9.140625" style="97"/>
    <col min="6644" max="6644" width="2.140625" style="97" customWidth="1"/>
    <col min="6645" max="6646" width="9.140625" style="97"/>
    <col min="6647" max="6647" width="2.140625" style="97" customWidth="1"/>
    <col min="6648" max="6649" width="9.140625" style="97"/>
    <col min="6650" max="6650" width="2.140625" style="97" customWidth="1"/>
    <col min="6651" max="6652" width="9.140625" style="97"/>
    <col min="6653" max="6653" width="2.140625" style="97" customWidth="1"/>
    <col min="6654" max="6887" width="9.140625" style="97"/>
    <col min="6888" max="6888" width="14.28515625" style="97" customWidth="1"/>
    <col min="6889" max="6890" width="9.140625" style="97"/>
    <col min="6891" max="6891" width="2.140625" style="97" customWidth="1"/>
    <col min="6892" max="6893" width="9.140625" style="97"/>
    <col min="6894" max="6894" width="2.140625" style="97" customWidth="1"/>
    <col min="6895" max="6896" width="9.140625" style="97"/>
    <col min="6897" max="6897" width="2.140625" style="97" customWidth="1"/>
    <col min="6898" max="6899" width="9.140625" style="97"/>
    <col min="6900" max="6900" width="2.140625" style="97" customWidth="1"/>
    <col min="6901" max="6902" width="9.140625" style="97"/>
    <col min="6903" max="6903" width="2.140625" style="97" customWidth="1"/>
    <col min="6904" max="6905" width="9.140625" style="97"/>
    <col min="6906" max="6906" width="2.140625" style="97" customWidth="1"/>
    <col min="6907" max="6908" width="9.140625" style="97"/>
    <col min="6909" max="6909" width="2.140625" style="97" customWidth="1"/>
    <col min="6910" max="7143" width="9.140625" style="97"/>
    <col min="7144" max="7144" width="14.28515625" style="97" customWidth="1"/>
    <col min="7145" max="7146" width="9.140625" style="97"/>
    <col min="7147" max="7147" width="2.140625" style="97" customWidth="1"/>
    <col min="7148" max="7149" width="9.140625" style="97"/>
    <col min="7150" max="7150" width="2.140625" style="97" customWidth="1"/>
    <col min="7151" max="7152" width="9.140625" style="97"/>
    <col min="7153" max="7153" width="2.140625" style="97" customWidth="1"/>
    <col min="7154" max="7155" width="9.140625" style="97"/>
    <col min="7156" max="7156" width="2.140625" style="97" customWidth="1"/>
    <col min="7157" max="7158" width="9.140625" style="97"/>
    <col min="7159" max="7159" width="2.140625" style="97" customWidth="1"/>
    <col min="7160" max="7161" width="9.140625" style="97"/>
    <col min="7162" max="7162" width="2.140625" style="97" customWidth="1"/>
    <col min="7163" max="7164" width="9.140625" style="97"/>
    <col min="7165" max="7165" width="2.140625" style="97" customWidth="1"/>
    <col min="7166" max="7399" width="9.140625" style="97"/>
    <col min="7400" max="7400" width="14.28515625" style="97" customWidth="1"/>
    <col min="7401" max="7402" width="9.140625" style="97"/>
    <col min="7403" max="7403" width="2.140625" style="97" customWidth="1"/>
    <col min="7404" max="7405" width="9.140625" style="97"/>
    <col min="7406" max="7406" width="2.140625" style="97" customWidth="1"/>
    <col min="7407" max="7408" width="9.140625" style="97"/>
    <col min="7409" max="7409" width="2.140625" style="97" customWidth="1"/>
    <col min="7410" max="7411" width="9.140625" style="97"/>
    <col min="7412" max="7412" width="2.140625" style="97" customWidth="1"/>
    <col min="7413" max="7414" width="9.140625" style="97"/>
    <col min="7415" max="7415" width="2.140625" style="97" customWidth="1"/>
    <col min="7416" max="7417" width="9.140625" style="97"/>
    <col min="7418" max="7418" width="2.140625" style="97" customWidth="1"/>
    <col min="7419" max="7420" width="9.140625" style="97"/>
    <col min="7421" max="7421" width="2.140625" style="97" customWidth="1"/>
    <col min="7422" max="7655" width="9.140625" style="97"/>
    <col min="7656" max="7656" width="14.28515625" style="97" customWidth="1"/>
    <col min="7657" max="7658" width="9.140625" style="97"/>
    <col min="7659" max="7659" width="2.140625" style="97" customWidth="1"/>
    <col min="7660" max="7661" width="9.140625" style="97"/>
    <col min="7662" max="7662" width="2.140625" style="97" customWidth="1"/>
    <col min="7663" max="7664" width="9.140625" style="97"/>
    <col min="7665" max="7665" width="2.140625" style="97" customWidth="1"/>
    <col min="7666" max="7667" width="9.140625" style="97"/>
    <col min="7668" max="7668" width="2.140625" style="97" customWidth="1"/>
    <col min="7669" max="7670" width="9.140625" style="97"/>
    <col min="7671" max="7671" width="2.140625" style="97" customWidth="1"/>
    <col min="7672" max="7673" width="9.140625" style="97"/>
    <col min="7674" max="7674" width="2.140625" style="97" customWidth="1"/>
    <col min="7675" max="7676" width="9.140625" style="97"/>
    <col min="7677" max="7677" width="2.140625" style="97" customWidth="1"/>
    <col min="7678" max="7911" width="9.140625" style="97"/>
    <col min="7912" max="7912" width="14.28515625" style="97" customWidth="1"/>
    <col min="7913" max="7914" width="9.140625" style="97"/>
    <col min="7915" max="7915" width="2.140625" style="97" customWidth="1"/>
    <col min="7916" max="7917" width="9.140625" style="97"/>
    <col min="7918" max="7918" width="2.140625" style="97" customWidth="1"/>
    <col min="7919" max="7920" width="9.140625" style="97"/>
    <col min="7921" max="7921" width="2.140625" style="97" customWidth="1"/>
    <col min="7922" max="7923" width="9.140625" style="97"/>
    <col min="7924" max="7924" width="2.140625" style="97" customWidth="1"/>
    <col min="7925" max="7926" width="9.140625" style="97"/>
    <col min="7927" max="7927" width="2.140625" style="97" customWidth="1"/>
    <col min="7928" max="7929" width="9.140625" style="97"/>
    <col min="7930" max="7930" width="2.140625" style="97" customWidth="1"/>
    <col min="7931" max="7932" width="9.140625" style="97"/>
    <col min="7933" max="7933" width="2.140625" style="97" customWidth="1"/>
    <col min="7934" max="8167" width="9.140625" style="97"/>
    <col min="8168" max="8168" width="14.28515625" style="97" customWidth="1"/>
    <col min="8169" max="8170" width="9.140625" style="97"/>
    <col min="8171" max="8171" width="2.140625" style="97" customWidth="1"/>
    <col min="8172" max="8173" width="9.140625" style="97"/>
    <col min="8174" max="8174" width="2.140625" style="97" customWidth="1"/>
    <col min="8175" max="8176" width="9.140625" style="97"/>
    <col min="8177" max="8177" width="2.140625" style="97" customWidth="1"/>
    <col min="8178" max="8179" width="9.140625" style="97"/>
    <col min="8180" max="8180" width="2.140625" style="97" customWidth="1"/>
    <col min="8181" max="8182" width="9.140625" style="97"/>
    <col min="8183" max="8183" width="2.140625" style="97" customWidth="1"/>
    <col min="8184" max="8185" width="9.140625" style="97"/>
    <col min="8186" max="8186" width="2.140625" style="97" customWidth="1"/>
    <col min="8187" max="8188" width="9.140625" style="97"/>
    <col min="8189" max="8189" width="2.140625" style="97" customWidth="1"/>
    <col min="8190" max="8423" width="9.140625" style="97"/>
    <col min="8424" max="8424" width="14.28515625" style="97" customWidth="1"/>
    <col min="8425" max="8426" width="9.140625" style="97"/>
    <col min="8427" max="8427" width="2.140625" style="97" customWidth="1"/>
    <col min="8428" max="8429" width="9.140625" style="97"/>
    <col min="8430" max="8430" width="2.140625" style="97" customWidth="1"/>
    <col min="8431" max="8432" width="9.140625" style="97"/>
    <col min="8433" max="8433" width="2.140625" style="97" customWidth="1"/>
    <col min="8434" max="8435" width="9.140625" style="97"/>
    <col min="8436" max="8436" width="2.140625" style="97" customWidth="1"/>
    <col min="8437" max="8438" width="9.140625" style="97"/>
    <col min="8439" max="8439" width="2.140625" style="97" customWidth="1"/>
    <col min="8440" max="8441" width="9.140625" style="97"/>
    <col min="8442" max="8442" width="2.140625" style="97" customWidth="1"/>
    <col min="8443" max="8444" width="9.140625" style="97"/>
    <col min="8445" max="8445" width="2.140625" style="97" customWidth="1"/>
    <col min="8446" max="8679" width="9.140625" style="97"/>
    <col min="8680" max="8680" width="14.28515625" style="97" customWidth="1"/>
    <col min="8681" max="8682" width="9.140625" style="97"/>
    <col min="8683" max="8683" width="2.140625" style="97" customWidth="1"/>
    <col min="8684" max="8685" width="9.140625" style="97"/>
    <col min="8686" max="8686" width="2.140625" style="97" customWidth="1"/>
    <col min="8687" max="8688" width="9.140625" style="97"/>
    <col min="8689" max="8689" width="2.140625" style="97" customWidth="1"/>
    <col min="8690" max="8691" width="9.140625" style="97"/>
    <col min="8692" max="8692" width="2.140625" style="97" customWidth="1"/>
    <col min="8693" max="8694" width="9.140625" style="97"/>
    <col min="8695" max="8695" width="2.140625" style="97" customWidth="1"/>
    <col min="8696" max="8697" width="9.140625" style="97"/>
    <col min="8698" max="8698" width="2.140625" style="97" customWidth="1"/>
    <col min="8699" max="8700" width="9.140625" style="97"/>
    <col min="8701" max="8701" width="2.140625" style="97" customWidth="1"/>
    <col min="8702" max="8935" width="9.140625" style="97"/>
    <col min="8936" max="8936" width="14.28515625" style="97" customWidth="1"/>
    <col min="8937" max="8938" width="9.140625" style="97"/>
    <col min="8939" max="8939" width="2.140625" style="97" customWidth="1"/>
    <col min="8940" max="8941" width="9.140625" style="97"/>
    <col min="8942" max="8942" width="2.140625" style="97" customWidth="1"/>
    <col min="8943" max="8944" width="9.140625" style="97"/>
    <col min="8945" max="8945" width="2.140625" style="97" customWidth="1"/>
    <col min="8946" max="8947" width="9.140625" style="97"/>
    <col min="8948" max="8948" width="2.140625" style="97" customWidth="1"/>
    <col min="8949" max="8950" width="9.140625" style="97"/>
    <col min="8951" max="8951" width="2.140625" style="97" customWidth="1"/>
    <col min="8952" max="8953" width="9.140625" style="97"/>
    <col min="8954" max="8954" width="2.140625" style="97" customWidth="1"/>
    <col min="8955" max="8956" width="9.140625" style="97"/>
    <col min="8957" max="8957" width="2.140625" style="97" customWidth="1"/>
    <col min="8958" max="9191" width="9.140625" style="97"/>
    <col min="9192" max="9192" width="14.28515625" style="97" customWidth="1"/>
    <col min="9193" max="9194" width="9.140625" style="97"/>
    <col min="9195" max="9195" width="2.140625" style="97" customWidth="1"/>
    <col min="9196" max="9197" width="9.140625" style="97"/>
    <col min="9198" max="9198" width="2.140625" style="97" customWidth="1"/>
    <col min="9199" max="9200" width="9.140625" style="97"/>
    <col min="9201" max="9201" width="2.140625" style="97" customWidth="1"/>
    <col min="9202" max="9203" width="9.140625" style="97"/>
    <col min="9204" max="9204" width="2.140625" style="97" customWidth="1"/>
    <col min="9205" max="9206" width="9.140625" style="97"/>
    <col min="9207" max="9207" width="2.140625" style="97" customWidth="1"/>
    <col min="9208" max="9209" width="9.140625" style="97"/>
    <col min="9210" max="9210" width="2.140625" style="97" customWidth="1"/>
    <col min="9211" max="9212" width="9.140625" style="97"/>
    <col min="9213" max="9213" width="2.140625" style="97" customWidth="1"/>
    <col min="9214" max="9447" width="9.140625" style="97"/>
    <col min="9448" max="9448" width="14.28515625" style="97" customWidth="1"/>
    <col min="9449" max="9450" width="9.140625" style="97"/>
    <col min="9451" max="9451" width="2.140625" style="97" customWidth="1"/>
    <col min="9452" max="9453" width="9.140625" style="97"/>
    <col min="9454" max="9454" width="2.140625" style="97" customWidth="1"/>
    <col min="9455" max="9456" width="9.140625" style="97"/>
    <col min="9457" max="9457" width="2.140625" style="97" customWidth="1"/>
    <col min="9458" max="9459" width="9.140625" style="97"/>
    <col min="9460" max="9460" width="2.140625" style="97" customWidth="1"/>
    <col min="9461" max="9462" width="9.140625" style="97"/>
    <col min="9463" max="9463" width="2.140625" style="97" customWidth="1"/>
    <col min="9464" max="9465" width="9.140625" style="97"/>
    <col min="9466" max="9466" width="2.140625" style="97" customWidth="1"/>
    <col min="9467" max="9468" width="9.140625" style="97"/>
    <col min="9469" max="9469" width="2.140625" style="97" customWidth="1"/>
    <col min="9470" max="9703" width="9.140625" style="97"/>
    <col min="9704" max="9704" width="14.28515625" style="97" customWidth="1"/>
    <col min="9705" max="9706" width="9.140625" style="97"/>
    <col min="9707" max="9707" width="2.140625" style="97" customWidth="1"/>
    <col min="9708" max="9709" width="9.140625" style="97"/>
    <col min="9710" max="9710" width="2.140625" style="97" customWidth="1"/>
    <col min="9711" max="9712" width="9.140625" style="97"/>
    <col min="9713" max="9713" width="2.140625" style="97" customWidth="1"/>
    <col min="9714" max="9715" width="9.140625" style="97"/>
    <col min="9716" max="9716" width="2.140625" style="97" customWidth="1"/>
    <col min="9717" max="9718" width="9.140625" style="97"/>
    <col min="9719" max="9719" width="2.140625" style="97" customWidth="1"/>
    <col min="9720" max="9721" width="9.140625" style="97"/>
    <col min="9722" max="9722" width="2.140625" style="97" customWidth="1"/>
    <col min="9723" max="9724" width="9.140625" style="97"/>
    <col min="9725" max="9725" width="2.140625" style="97" customWidth="1"/>
    <col min="9726" max="9959" width="9.140625" style="97"/>
    <col min="9960" max="9960" width="14.28515625" style="97" customWidth="1"/>
    <col min="9961" max="9962" width="9.140625" style="97"/>
    <col min="9963" max="9963" width="2.140625" style="97" customWidth="1"/>
    <col min="9964" max="9965" width="9.140625" style="97"/>
    <col min="9966" max="9966" width="2.140625" style="97" customWidth="1"/>
    <col min="9967" max="9968" width="9.140625" style="97"/>
    <col min="9969" max="9969" width="2.140625" style="97" customWidth="1"/>
    <col min="9970" max="9971" width="9.140625" style="97"/>
    <col min="9972" max="9972" width="2.140625" style="97" customWidth="1"/>
    <col min="9973" max="9974" width="9.140625" style="97"/>
    <col min="9975" max="9975" width="2.140625" style="97" customWidth="1"/>
    <col min="9976" max="9977" width="9.140625" style="97"/>
    <col min="9978" max="9978" width="2.140625" style="97" customWidth="1"/>
    <col min="9979" max="9980" width="9.140625" style="97"/>
    <col min="9981" max="9981" width="2.140625" style="97" customWidth="1"/>
    <col min="9982" max="10215" width="9.140625" style="97"/>
    <col min="10216" max="10216" width="14.28515625" style="97" customWidth="1"/>
    <col min="10217" max="10218" width="9.140625" style="97"/>
    <col min="10219" max="10219" width="2.140625" style="97" customWidth="1"/>
    <col min="10220" max="10221" width="9.140625" style="97"/>
    <col min="10222" max="10222" width="2.140625" style="97" customWidth="1"/>
    <col min="10223" max="10224" width="9.140625" style="97"/>
    <col min="10225" max="10225" width="2.140625" style="97" customWidth="1"/>
    <col min="10226" max="10227" width="9.140625" style="97"/>
    <col min="10228" max="10228" width="2.140625" style="97" customWidth="1"/>
    <col min="10229" max="10230" width="9.140625" style="97"/>
    <col min="10231" max="10231" width="2.140625" style="97" customWidth="1"/>
    <col min="10232" max="10233" width="9.140625" style="97"/>
    <col min="10234" max="10234" width="2.140625" style="97" customWidth="1"/>
    <col min="10235" max="10236" width="9.140625" style="97"/>
    <col min="10237" max="10237" width="2.140625" style="97" customWidth="1"/>
    <col min="10238" max="10471" width="9.140625" style="97"/>
    <col min="10472" max="10472" width="14.28515625" style="97" customWidth="1"/>
    <col min="10473" max="10474" width="9.140625" style="97"/>
    <col min="10475" max="10475" width="2.140625" style="97" customWidth="1"/>
    <col min="10476" max="10477" width="9.140625" style="97"/>
    <col min="10478" max="10478" width="2.140625" style="97" customWidth="1"/>
    <col min="10479" max="10480" width="9.140625" style="97"/>
    <col min="10481" max="10481" width="2.140625" style="97" customWidth="1"/>
    <col min="10482" max="10483" width="9.140625" style="97"/>
    <col min="10484" max="10484" width="2.140625" style="97" customWidth="1"/>
    <col min="10485" max="10486" width="9.140625" style="97"/>
    <col min="10487" max="10487" width="2.140625" style="97" customWidth="1"/>
    <col min="10488" max="10489" width="9.140625" style="97"/>
    <col min="10490" max="10490" width="2.140625" style="97" customWidth="1"/>
    <col min="10491" max="10492" width="9.140625" style="97"/>
    <col min="10493" max="10493" width="2.140625" style="97" customWidth="1"/>
    <col min="10494" max="10727" width="9.140625" style="97"/>
    <col min="10728" max="10728" width="14.28515625" style="97" customWidth="1"/>
    <col min="10729" max="10730" width="9.140625" style="97"/>
    <col min="10731" max="10731" width="2.140625" style="97" customWidth="1"/>
    <col min="10732" max="10733" width="9.140625" style="97"/>
    <col min="10734" max="10734" width="2.140625" style="97" customWidth="1"/>
    <col min="10735" max="10736" width="9.140625" style="97"/>
    <col min="10737" max="10737" width="2.140625" style="97" customWidth="1"/>
    <col min="10738" max="10739" width="9.140625" style="97"/>
    <col min="10740" max="10740" width="2.140625" style="97" customWidth="1"/>
    <col min="10741" max="10742" width="9.140625" style="97"/>
    <col min="10743" max="10743" width="2.140625" style="97" customWidth="1"/>
    <col min="10744" max="10745" width="9.140625" style="97"/>
    <col min="10746" max="10746" width="2.140625" style="97" customWidth="1"/>
    <col min="10747" max="10748" width="9.140625" style="97"/>
    <col min="10749" max="10749" width="2.140625" style="97" customWidth="1"/>
    <col min="10750" max="10983" width="9.140625" style="97"/>
    <col min="10984" max="10984" width="14.28515625" style="97" customWidth="1"/>
    <col min="10985" max="10986" width="9.140625" style="97"/>
    <col min="10987" max="10987" width="2.140625" style="97" customWidth="1"/>
    <col min="10988" max="10989" width="9.140625" style="97"/>
    <col min="10990" max="10990" width="2.140625" style="97" customWidth="1"/>
    <col min="10991" max="10992" width="9.140625" style="97"/>
    <col min="10993" max="10993" width="2.140625" style="97" customWidth="1"/>
    <col min="10994" max="10995" width="9.140625" style="97"/>
    <col min="10996" max="10996" width="2.140625" style="97" customWidth="1"/>
    <col min="10997" max="10998" width="9.140625" style="97"/>
    <col min="10999" max="10999" width="2.140625" style="97" customWidth="1"/>
    <col min="11000" max="11001" width="9.140625" style="97"/>
    <col min="11002" max="11002" width="2.140625" style="97" customWidth="1"/>
    <col min="11003" max="11004" width="9.140625" style="97"/>
    <col min="11005" max="11005" width="2.140625" style="97" customWidth="1"/>
    <col min="11006" max="11239" width="9.140625" style="97"/>
    <col min="11240" max="11240" width="14.28515625" style="97" customWidth="1"/>
    <col min="11241" max="11242" width="9.140625" style="97"/>
    <col min="11243" max="11243" width="2.140625" style="97" customWidth="1"/>
    <col min="11244" max="11245" width="9.140625" style="97"/>
    <col min="11246" max="11246" width="2.140625" style="97" customWidth="1"/>
    <col min="11247" max="11248" width="9.140625" style="97"/>
    <col min="11249" max="11249" width="2.140625" style="97" customWidth="1"/>
    <col min="11250" max="11251" width="9.140625" style="97"/>
    <col min="11252" max="11252" width="2.140625" style="97" customWidth="1"/>
    <col min="11253" max="11254" width="9.140625" style="97"/>
    <col min="11255" max="11255" width="2.140625" style="97" customWidth="1"/>
    <col min="11256" max="11257" width="9.140625" style="97"/>
    <col min="11258" max="11258" width="2.140625" style="97" customWidth="1"/>
    <col min="11259" max="11260" width="9.140625" style="97"/>
    <col min="11261" max="11261" width="2.140625" style="97" customWidth="1"/>
    <col min="11262" max="11495" width="9.140625" style="97"/>
    <col min="11496" max="11496" width="14.28515625" style="97" customWidth="1"/>
    <col min="11497" max="11498" width="9.140625" style="97"/>
    <col min="11499" max="11499" width="2.140625" style="97" customWidth="1"/>
    <col min="11500" max="11501" width="9.140625" style="97"/>
    <col min="11502" max="11502" width="2.140625" style="97" customWidth="1"/>
    <col min="11503" max="11504" width="9.140625" style="97"/>
    <col min="11505" max="11505" width="2.140625" style="97" customWidth="1"/>
    <col min="11506" max="11507" width="9.140625" style="97"/>
    <col min="11508" max="11508" width="2.140625" style="97" customWidth="1"/>
    <col min="11509" max="11510" width="9.140625" style="97"/>
    <col min="11511" max="11511" width="2.140625" style="97" customWidth="1"/>
    <col min="11512" max="11513" width="9.140625" style="97"/>
    <col min="11514" max="11514" width="2.140625" style="97" customWidth="1"/>
    <col min="11515" max="11516" width="9.140625" style="97"/>
    <col min="11517" max="11517" width="2.140625" style="97" customWidth="1"/>
    <col min="11518" max="11751" width="9.140625" style="97"/>
    <col min="11752" max="11752" width="14.28515625" style="97" customWidth="1"/>
    <col min="11753" max="11754" width="9.140625" style="97"/>
    <col min="11755" max="11755" width="2.140625" style="97" customWidth="1"/>
    <col min="11756" max="11757" width="9.140625" style="97"/>
    <col min="11758" max="11758" width="2.140625" style="97" customWidth="1"/>
    <col min="11759" max="11760" width="9.140625" style="97"/>
    <col min="11761" max="11761" width="2.140625" style="97" customWidth="1"/>
    <col min="11762" max="11763" width="9.140625" style="97"/>
    <col min="11764" max="11764" width="2.140625" style="97" customWidth="1"/>
    <col min="11765" max="11766" width="9.140625" style="97"/>
    <col min="11767" max="11767" width="2.140625" style="97" customWidth="1"/>
    <col min="11768" max="11769" width="9.140625" style="97"/>
    <col min="11770" max="11770" width="2.140625" style="97" customWidth="1"/>
    <col min="11771" max="11772" width="9.140625" style="97"/>
    <col min="11773" max="11773" width="2.140625" style="97" customWidth="1"/>
    <col min="11774" max="12007" width="9.140625" style="97"/>
    <col min="12008" max="12008" width="14.28515625" style="97" customWidth="1"/>
    <col min="12009" max="12010" width="9.140625" style="97"/>
    <col min="12011" max="12011" width="2.140625" style="97" customWidth="1"/>
    <col min="12012" max="12013" width="9.140625" style="97"/>
    <col min="12014" max="12014" width="2.140625" style="97" customWidth="1"/>
    <col min="12015" max="12016" width="9.140625" style="97"/>
    <col min="12017" max="12017" width="2.140625" style="97" customWidth="1"/>
    <col min="12018" max="12019" width="9.140625" style="97"/>
    <col min="12020" max="12020" width="2.140625" style="97" customWidth="1"/>
    <col min="12021" max="12022" width="9.140625" style="97"/>
    <col min="12023" max="12023" width="2.140625" style="97" customWidth="1"/>
    <col min="12024" max="12025" width="9.140625" style="97"/>
    <col min="12026" max="12026" width="2.140625" style="97" customWidth="1"/>
    <col min="12027" max="12028" width="9.140625" style="97"/>
    <col min="12029" max="12029" width="2.140625" style="97" customWidth="1"/>
    <col min="12030" max="12263" width="9.140625" style="97"/>
    <col min="12264" max="12264" width="14.28515625" style="97" customWidth="1"/>
    <col min="12265" max="12266" width="9.140625" style="97"/>
    <col min="12267" max="12267" width="2.140625" style="97" customWidth="1"/>
    <col min="12268" max="12269" width="9.140625" style="97"/>
    <col min="12270" max="12270" width="2.140625" style="97" customWidth="1"/>
    <col min="12271" max="12272" width="9.140625" style="97"/>
    <col min="12273" max="12273" width="2.140625" style="97" customWidth="1"/>
    <col min="12274" max="12275" width="9.140625" style="97"/>
    <col min="12276" max="12276" width="2.140625" style="97" customWidth="1"/>
    <col min="12277" max="12278" width="9.140625" style="97"/>
    <col min="12279" max="12279" width="2.140625" style="97" customWidth="1"/>
    <col min="12280" max="12281" width="9.140625" style="97"/>
    <col min="12282" max="12282" width="2.140625" style="97" customWidth="1"/>
    <col min="12283" max="12284" width="9.140625" style="97"/>
    <col min="12285" max="12285" width="2.140625" style="97" customWidth="1"/>
    <col min="12286" max="12519" width="9.140625" style="97"/>
    <col min="12520" max="12520" width="14.28515625" style="97" customWidth="1"/>
    <col min="12521" max="12522" width="9.140625" style="97"/>
    <col min="12523" max="12523" width="2.140625" style="97" customWidth="1"/>
    <col min="12524" max="12525" width="9.140625" style="97"/>
    <col min="12526" max="12526" width="2.140625" style="97" customWidth="1"/>
    <col min="12527" max="12528" width="9.140625" style="97"/>
    <col min="12529" max="12529" width="2.140625" style="97" customWidth="1"/>
    <col min="12530" max="12531" width="9.140625" style="97"/>
    <col min="12532" max="12532" width="2.140625" style="97" customWidth="1"/>
    <col min="12533" max="12534" width="9.140625" style="97"/>
    <col min="12535" max="12535" width="2.140625" style="97" customWidth="1"/>
    <col min="12536" max="12537" width="9.140625" style="97"/>
    <col min="12538" max="12538" width="2.140625" style="97" customWidth="1"/>
    <col min="12539" max="12540" width="9.140625" style="97"/>
    <col min="12541" max="12541" width="2.140625" style="97" customWidth="1"/>
    <col min="12542" max="12775" width="9.140625" style="97"/>
    <col min="12776" max="12776" width="14.28515625" style="97" customWidth="1"/>
    <col min="12777" max="12778" width="9.140625" style="97"/>
    <col min="12779" max="12779" width="2.140625" style="97" customWidth="1"/>
    <col min="12780" max="12781" width="9.140625" style="97"/>
    <col min="12782" max="12782" width="2.140625" style="97" customWidth="1"/>
    <col min="12783" max="12784" width="9.140625" style="97"/>
    <col min="12785" max="12785" width="2.140625" style="97" customWidth="1"/>
    <col min="12786" max="12787" width="9.140625" style="97"/>
    <col min="12788" max="12788" width="2.140625" style="97" customWidth="1"/>
    <col min="12789" max="12790" width="9.140625" style="97"/>
    <col min="12791" max="12791" width="2.140625" style="97" customWidth="1"/>
    <col min="12792" max="12793" width="9.140625" style="97"/>
    <col min="12794" max="12794" width="2.140625" style="97" customWidth="1"/>
    <col min="12795" max="12796" width="9.140625" style="97"/>
    <col min="12797" max="12797" width="2.140625" style="97" customWidth="1"/>
    <col min="12798" max="13031" width="9.140625" style="97"/>
    <col min="13032" max="13032" width="14.28515625" style="97" customWidth="1"/>
    <col min="13033" max="13034" width="9.140625" style="97"/>
    <col min="13035" max="13035" width="2.140625" style="97" customWidth="1"/>
    <col min="13036" max="13037" width="9.140625" style="97"/>
    <col min="13038" max="13038" width="2.140625" style="97" customWidth="1"/>
    <col min="13039" max="13040" width="9.140625" style="97"/>
    <col min="13041" max="13041" width="2.140625" style="97" customWidth="1"/>
    <col min="13042" max="13043" width="9.140625" style="97"/>
    <col min="13044" max="13044" width="2.140625" style="97" customWidth="1"/>
    <col min="13045" max="13046" width="9.140625" style="97"/>
    <col min="13047" max="13047" width="2.140625" style="97" customWidth="1"/>
    <col min="13048" max="13049" width="9.140625" style="97"/>
    <col min="13050" max="13050" width="2.140625" style="97" customWidth="1"/>
    <col min="13051" max="13052" width="9.140625" style="97"/>
    <col min="13053" max="13053" width="2.140625" style="97" customWidth="1"/>
    <col min="13054" max="13287" width="9.140625" style="97"/>
    <col min="13288" max="13288" width="14.28515625" style="97" customWidth="1"/>
    <col min="13289" max="13290" width="9.140625" style="97"/>
    <col min="13291" max="13291" width="2.140625" style="97" customWidth="1"/>
    <col min="13292" max="13293" width="9.140625" style="97"/>
    <col min="13294" max="13294" width="2.140625" style="97" customWidth="1"/>
    <col min="13295" max="13296" width="9.140625" style="97"/>
    <col min="13297" max="13297" width="2.140625" style="97" customWidth="1"/>
    <col min="13298" max="13299" width="9.140625" style="97"/>
    <col min="13300" max="13300" width="2.140625" style="97" customWidth="1"/>
    <col min="13301" max="13302" width="9.140625" style="97"/>
    <col min="13303" max="13303" width="2.140625" style="97" customWidth="1"/>
    <col min="13304" max="13305" width="9.140625" style="97"/>
    <col min="13306" max="13306" width="2.140625" style="97" customWidth="1"/>
    <col min="13307" max="13308" width="9.140625" style="97"/>
    <col min="13309" max="13309" width="2.140625" style="97" customWidth="1"/>
    <col min="13310" max="13543" width="9.140625" style="97"/>
    <col min="13544" max="13544" width="14.28515625" style="97" customWidth="1"/>
    <col min="13545" max="13546" width="9.140625" style="97"/>
    <col min="13547" max="13547" width="2.140625" style="97" customWidth="1"/>
    <col min="13548" max="13549" width="9.140625" style="97"/>
    <col min="13550" max="13550" width="2.140625" style="97" customWidth="1"/>
    <col min="13551" max="13552" width="9.140625" style="97"/>
    <col min="13553" max="13553" width="2.140625" style="97" customWidth="1"/>
    <col min="13554" max="13555" width="9.140625" style="97"/>
    <col min="13556" max="13556" width="2.140625" style="97" customWidth="1"/>
    <col min="13557" max="13558" width="9.140625" style="97"/>
    <col min="13559" max="13559" width="2.140625" style="97" customWidth="1"/>
    <col min="13560" max="13561" width="9.140625" style="97"/>
    <col min="13562" max="13562" width="2.140625" style="97" customWidth="1"/>
    <col min="13563" max="13564" width="9.140625" style="97"/>
    <col min="13565" max="13565" width="2.140625" style="97" customWidth="1"/>
    <col min="13566" max="13799" width="9.140625" style="97"/>
    <col min="13800" max="13800" width="14.28515625" style="97" customWidth="1"/>
    <col min="13801" max="13802" width="9.140625" style="97"/>
    <col min="13803" max="13803" width="2.140625" style="97" customWidth="1"/>
    <col min="13804" max="13805" width="9.140625" style="97"/>
    <col min="13806" max="13806" width="2.140625" style="97" customWidth="1"/>
    <col min="13807" max="13808" width="9.140625" style="97"/>
    <col min="13809" max="13809" width="2.140625" style="97" customWidth="1"/>
    <col min="13810" max="13811" width="9.140625" style="97"/>
    <col min="13812" max="13812" width="2.140625" style="97" customWidth="1"/>
    <col min="13813" max="13814" width="9.140625" style="97"/>
    <col min="13815" max="13815" width="2.140625" style="97" customWidth="1"/>
    <col min="13816" max="13817" width="9.140625" style="97"/>
    <col min="13818" max="13818" width="2.140625" style="97" customWidth="1"/>
    <col min="13819" max="13820" width="9.140625" style="97"/>
    <col min="13821" max="13821" width="2.140625" style="97" customWidth="1"/>
    <col min="13822" max="14055" width="9.140625" style="97"/>
    <col min="14056" max="14056" width="14.28515625" style="97" customWidth="1"/>
    <col min="14057" max="14058" width="9.140625" style="97"/>
    <col min="14059" max="14059" width="2.140625" style="97" customWidth="1"/>
    <col min="14060" max="14061" width="9.140625" style="97"/>
    <col min="14062" max="14062" width="2.140625" style="97" customWidth="1"/>
    <col min="14063" max="14064" width="9.140625" style="97"/>
    <col min="14065" max="14065" width="2.140625" style="97" customWidth="1"/>
    <col min="14066" max="14067" width="9.140625" style="97"/>
    <col min="14068" max="14068" width="2.140625" style="97" customWidth="1"/>
    <col min="14069" max="14070" width="9.140625" style="97"/>
    <col min="14071" max="14071" width="2.140625" style="97" customWidth="1"/>
    <col min="14072" max="14073" width="9.140625" style="97"/>
    <col min="14074" max="14074" width="2.140625" style="97" customWidth="1"/>
    <col min="14075" max="14076" width="9.140625" style="97"/>
    <col min="14077" max="14077" width="2.140625" style="97" customWidth="1"/>
    <col min="14078" max="14311" width="9.140625" style="97"/>
    <col min="14312" max="14312" width="14.28515625" style="97" customWidth="1"/>
    <col min="14313" max="14314" width="9.140625" style="97"/>
    <col min="14315" max="14315" width="2.140625" style="97" customWidth="1"/>
    <col min="14316" max="14317" width="9.140625" style="97"/>
    <col min="14318" max="14318" width="2.140625" style="97" customWidth="1"/>
    <col min="14319" max="14320" width="9.140625" style="97"/>
    <col min="14321" max="14321" width="2.140625" style="97" customWidth="1"/>
    <col min="14322" max="14323" width="9.140625" style="97"/>
    <col min="14324" max="14324" width="2.140625" style="97" customWidth="1"/>
    <col min="14325" max="14326" width="9.140625" style="97"/>
    <col min="14327" max="14327" width="2.140625" style="97" customWidth="1"/>
    <col min="14328" max="14329" width="9.140625" style="97"/>
    <col min="14330" max="14330" width="2.140625" style="97" customWidth="1"/>
    <col min="14331" max="14332" width="9.140625" style="97"/>
    <col min="14333" max="14333" width="2.140625" style="97" customWidth="1"/>
    <col min="14334" max="14567" width="9.140625" style="97"/>
    <col min="14568" max="14568" width="14.28515625" style="97" customWidth="1"/>
    <col min="14569" max="14570" width="9.140625" style="97"/>
    <col min="14571" max="14571" width="2.140625" style="97" customWidth="1"/>
    <col min="14572" max="14573" width="9.140625" style="97"/>
    <col min="14574" max="14574" width="2.140625" style="97" customWidth="1"/>
    <col min="14575" max="14576" width="9.140625" style="97"/>
    <col min="14577" max="14577" width="2.140625" style="97" customWidth="1"/>
    <col min="14578" max="14579" width="9.140625" style="97"/>
    <col min="14580" max="14580" width="2.140625" style="97" customWidth="1"/>
    <col min="14581" max="14582" width="9.140625" style="97"/>
    <col min="14583" max="14583" width="2.140625" style="97" customWidth="1"/>
    <col min="14584" max="14585" width="9.140625" style="97"/>
    <col min="14586" max="14586" width="2.140625" style="97" customWidth="1"/>
    <col min="14587" max="14588" width="9.140625" style="97"/>
    <col min="14589" max="14589" width="2.140625" style="97" customWidth="1"/>
    <col min="14590" max="14823" width="9.140625" style="97"/>
    <col min="14824" max="14824" width="14.28515625" style="97" customWidth="1"/>
    <col min="14825" max="14826" width="9.140625" style="97"/>
    <col min="14827" max="14827" width="2.140625" style="97" customWidth="1"/>
    <col min="14828" max="14829" width="9.140625" style="97"/>
    <col min="14830" max="14830" width="2.140625" style="97" customWidth="1"/>
    <col min="14831" max="14832" width="9.140625" style="97"/>
    <col min="14833" max="14833" width="2.140625" style="97" customWidth="1"/>
    <col min="14834" max="14835" width="9.140625" style="97"/>
    <col min="14836" max="14836" width="2.140625" style="97" customWidth="1"/>
    <col min="14837" max="14838" width="9.140625" style="97"/>
    <col min="14839" max="14839" width="2.140625" style="97" customWidth="1"/>
    <col min="14840" max="14841" width="9.140625" style="97"/>
    <col min="14842" max="14842" width="2.140625" style="97" customWidth="1"/>
    <col min="14843" max="14844" width="9.140625" style="97"/>
    <col min="14845" max="14845" width="2.140625" style="97" customWidth="1"/>
    <col min="14846" max="15079" width="9.140625" style="97"/>
    <col min="15080" max="15080" width="14.28515625" style="97" customWidth="1"/>
    <col min="15081" max="15082" width="9.140625" style="97"/>
    <col min="15083" max="15083" width="2.140625" style="97" customWidth="1"/>
    <col min="15084" max="15085" width="9.140625" style="97"/>
    <col min="15086" max="15086" width="2.140625" style="97" customWidth="1"/>
    <col min="15087" max="15088" width="9.140625" style="97"/>
    <col min="15089" max="15089" width="2.140625" style="97" customWidth="1"/>
    <col min="15090" max="15091" width="9.140625" style="97"/>
    <col min="15092" max="15092" width="2.140625" style="97" customWidth="1"/>
    <col min="15093" max="15094" width="9.140625" style="97"/>
    <col min="15095" max="15095" width="2.140625" style="97" customWidth="1"/>
    <col min="15096" max="15097" width="9.140625" style="97"/>
    <col min="15098" max="15098" width="2.140625" style="97" customWidth="1"/>
    <col min="15099" max="15100" width="9.140625" style="97"/>
    <col min="15101" max="15101" width="2.140625" style="97" customWidth="1"/>
    <col min="15102" max="15335" width="9.140625" style="97"/>
    <col min="15336" max="15336" width="14.28515625" style="97" customWidth="1"/>
    <col min="15337" max="15338" width="9.140625" style="97"/>
    <col min="15339" max="15339" width="2.140625" style="97" customWidth="1"/>
    <col min="15340" max="15341" width="9.140625" style="97"/>
    <col min="15342" max="15342" width="2.140625" style="97" customWidth="1"/>
    <col min="15343" max="15344" width="9.140625" style="97"/>
    <col min="15345" max="15345" width="2.140625" style="97" customWidth="1"/>
    <col min="15346" max="15347" width="9.140625" style="97"/>
    <col min="15348" max="15348" width="2.140625" style="97" customWidth="1"/>
    <col min="15349" max="15350" width="9.140625" style="97"/>
    <col min="15351" max="15351" width="2.140625" style="97" customWidth="1"/>
    <col min="15352" max="15353" width="9.140625" style="97"/>
    <col min="15354" max="15354" width="2.140625" style="97" customWidth="1"/>
    <col min="15355" max="15356" width="9.140625" style="97"/>
    <col min="15357" max="15357" width="2.140625" style="97" customWidth="1"/>
    <col min="15358" max="15591" width="9.140625" style="97"/>
    <col min="15592" max="15592" width="14.28515625" style="97" customWidth="1"/>
    <col min="15593" max="15594" width="9.140625" style="97"/>
    <col min="15595" max="15595" width="2.140625" style="97" customWidth="1"/>
    <col min="15596" max="15597" width="9.140625" style="97"/>
    <col min="15598" max="15598" width="2.140625" style="97" customWidth="1"/>
    <col min="15599" max="15600" width="9.140625" style="97"/>
    <col min="15601" max="15601" width="2.140625" style="97" customWidth="1"/>
    <col min="15602" max="15603" width="9.140625" style="97"/>
    <col min="15604" max="15604" width="2.140625" style="97" customWidth="1"/>
    <col min="15605" max="15606" width="9.140625" style="97"/>
    <col min="15607" max="15607" width="2.140625" style="97" customWidth="1"/>
    <col min="15608" max="15609" width="9.140625" style="97"/>
    <col min="15610" max="15610" width="2.140625" style="97" customWidth="1"/>
    <col min="15611" max="15612" width="9.140625" style="97"/>
    <col min="15613" max="15613" width="2.140625" style="97" customWidth="1"/>
    <col min="15614" max="15847" width="9.140625" style="97"/>
    <col min="15848" max="15848" width="14.28515625" style="97" customWidth="1"/>
    <col min="15849" max="15850" width="9.140625" style="97"/>
    <col min="15851" max="15851" width="2.140625" style="97" customWidth="1"/>
    <col min="15852" max="15853" width="9.140625" style="97"/>
    <col min="15854" max="15854" width="2.140625" style="97" customWidth="1"/>
    <col min="15855" max="15856" width="9.140625" style="97"/>
    <col min="15857" max="15857" width="2.140625" style="97" customWidth="1"/>
    <col min="15858" max="15859" width="9.140625" style="97"/>
    <col min="15860" max="15860" width="2.140625" style="97" customWidth="1"/>
    <col min="15861" max="15862" width="9.140625" style="97"/>
    <col min="15863" max="15863" width="2.140625" style="97" customWidth="1"/>
    <col min="15864" max="15865" width="9.140625" style="97"/>
    <col min="15866" max="15866" width="2.140625" style="97" customWidth="1"/>
    <col min="15867" max="15868" width="9.140625" style="97"/>
    <col min="15869" max="15869" width="2.140625" style="97" customWidth="1"/>
    <col min="15870" max="16103" width="9.140625" style="97"/>
    <col min="16104" max="16104" width="14.28515625" style="97" customWidth="1"/>
    <col min="16105" max="16106" width="9.140625" style="97"/>
    <col min="16107" max="16107" width="2.140625" style="97" customWidth="1"/>
    <col min="16108" max="16109" width="9.140625" style="97"/>
    <col min="16110" max="16110" width="2.140625" style="97" customWidth="1"/>
    <col min="16111" max="16112" width="9.140625" style="97"/>
    <col min="16113" max="16113" width="2.140625" style="97" customWidth="1"/>
    <col min="16114" max="16115" width="9.140625" style="97"/>
    <col min="16116" max="16116" width="2.140625" style="97" customWidth="1"/>
    <col min="16117" max="16118" width="9.140625" style="97"/>
    <col min="16119" max="16119" width="2.140625" style="97" customWidth="1"/>
    <col min="16120" max="16121" width="9.140625" style="97"/>
    <col min="16122" max="16122" width="2.140625" style="97" customWidth="1"/>
    <col min="16123" max="16124" width="9.140625" style="97"/>
    <col min="16125" max="16125" width="2.140625" style="97" customWidth="1"/>
    <col min="16126" max="16384" width="9.140625" style="97"/>
  </cols>
  <sheetData>
    <row r="1" spans="1:10" x14ac:dyDescent="0.2">
      <c r="A1" s="251" t="s">
        <v>22</v>
      </c>
      <c r="B1" s="251"/>
      <c r="C1" s="251"/>
      <c r="D1" s="251"/>
      <c r="E1" s="251"/>
      <c r="F1" s="251"/>
      <c r="G1" s="251"/>
      <c r="H1" s="251"/>
      <c r="I1" s="251"/>
      <c r="J1" s="251"/>
    </row>
    <row r="2" spans="1:10" x14ac:dyDescent="0.2">
      <c r="A2" s="66"/>
    </row>
    <row r="3" spans="1:10" x14ac:dyDescent="0.2">
      <c r="B3" s="69"/>
      <c r="C3" s="250" t="s">
        <v>8</v>
      </c>
      <c r="D3" s="250"/>
      <c r="E3" s="69"/>
      <c r="F3" s="250" t="s">
        <v>10</v>
      </c>
      <c r="G3" s="250"/>
      <c r="H3" s="69"/>
      <c r="I3" s="250" t="s">
        <v>9</v>
      </c>
      <c r="J3" s="250"/>
    </row>
    <row r="4" spans="1:10" x14ac:dyDescent="0.2">
      <c r="C4" s="98" t="s">
        <v>17</v>
      </c>
      <c r="D4" s="99" t="s">
        <v>18</v>
      </c>
      <c r="F4" s="98" t="s">
        <v>17</v>
      </c>
      <c r="G4" s="99" t="s">
        <v>18</v>
      </c>
      <c r="I4" s="98" t="s">
        <v>17</v>
      </c>
      <c r="J4" s="99" t="s">
        <v>18</v>
      </c>
    </row>
    <row r="5" spans="1:10" x14ac:dyDescent="0.2">
      <c r="C5" s="100" t="s">
        <v>19</v>
      </c>
      <c r="D5" s="100" t="s">
        <v>19</v>
      </c>
      <c r="F5" s="100" t="s">
        <v>19</v>
      </c>
      <c r="G5" s="100" t="s">
        <v>19</v>
      </c>
      <c r="I5" s="100" t="s">
        <v>19</v>
      </c>
      <c r="J5" s="100" t="s">
        <v>19</v>
      </c>
    </row>
    <row r="6" spans="1:10" x14ac:dyDescent="0.2">
      <c r="A6" s="68" t="s">
        <v>246</v>
      </c>
      <c r="B6" s="71"/>
      <c r="C6" s="71">
        <v>0.03</v>
      </c>
      <c r="D6" s="71">
        <v>0.02</v>
      </c>
      <c r="E6" s="71"/>
      <c r="F6" s="71">
        <v>0</v>
      </c>
      <c r="G6" s="71">
        <v>0</v>
      </c>
      <c r="H6" s="71"/>
      <c r="I6" s="71">
        <v>0.06</v>
      </c>
      <c r="J6" s="71">
        <v>0.04</v>
      </c>
    </row>
    <row r="7" spans="1:10" x14ac:dyDescent="0.2">
      <c r="A7" s="67" t="s">
        <v>241</v>
      </c>
      <c r="B7" s="101"/>
      <c r="C7" s="102">
        <v>0.03</v>
      </c>
      <c r="D7" s="127"/>
      <c r="E7" s="105"/>
      <c r="F7" s="102">
        <v>-0.01</v>
      </c>
      <c r="G7" s="127"/>
      <c r="H7" s="105"/>
      <c r="I7" s="102">
        <v>0.05</v>
      </c>
      <c r="J7" s="127"/>
    </row>
    <row r="8" spans="1:10" x14ac:dyDescent="0.2">
      <c r="A8" s="68" t="s">
        <v>236</v>
      </c>
      <c r="B8" s="71"/>
      <c r="C8" s="71">
        <v>0.02</v>
      </c>
      <c r="D8" s="127"/>
      <c r="E8" s="71"/>
      <c r="F8" s="71">
        <v>-0.01</v>
      </c>
      <c r="G8" s="127"/>
      <c r="H8" s="71"/>
      <c r="I8" s="71">
        <v>0.02</v>
      </c>
      <c r="J8" s="127"/>
    </row>
    <row r="9" spans="1:10" x14ac:dyDescent="0.2">
      <c r="A9" s="67" t="s">
        <v>223</v>
      </c>
      <c r="B9" s="101"/>
      <c r="C9" s="102">
        <v>0.02</v>
      </c>
      <c r="D9" s="127"/>
      <c r="E9" s="105"/>
      <c r="F9" s="102">
        <v>0.01</v>
      </c>
      <c r="G9" s="127"/>
      <c r="H9" s="105"/>
      <c r="I9" s="102">
        <v>0.01</v>
      </c>
      <c r="J9" s="127"/>
    </row>
    <row r="10" spans="1:10" x14ac:dyDescent="0.2">
      <c r="A10" s="68" t="s">
        <v>215</v>
      </c>
      <c r="B10" s="71"/>
      <c r="C10" s="71">
        <v>0.03</v>
      </c>
      <c r="D10" s="71">
        <v>0.03</v>
      </c>
      <c r="E10" s="71"/>
      <c r="F10" s="71">
        <v>0.01</v>
      </c>
      <c r="G10" s="71">
        <v>0</v>
      </c>
      <c r="H10" s="71"/>
      <c r="I10" s="71">
        <v>0.02</v>
      </c>
      <c r="J10" s="71">
        <v>0.04</v>
      </c>
    </row>
    <row r="11" spans="1:10" x14ac:dyDescent="0.2">
      <c r="A11" s="67" t="s">
        <v>212</v>
      </c>
      <c r="B11" s="101"/>
      <c r="C11" s="102">
        <v>0.04</v>
      </c>
      <c r="D11" s="127"/>
      <c r="E11" s="105"/>
      <c r="F11" s="102">
        <v>0.01</v>
      </c>
      <c r="G11" s="127"/>
      <c r="H11" s="105"/>
      <c r="I11" s="102">
        <v>0.03</v>
      </c>
      <c r="J11" s="127"/>
    </row>
    <row r="12" spans="1:10" x14ac:dyDescent="0.2">
      <c r="A12" s="68" t="s">
        <v>205</v>
      </c>
      <c r="B12" s="71"/>
      <c r="C12" s="71">
        <v>0.03</v>
      </c>
      <c r="D12" s="127"/>
      <c r="E12" s="71"/>
      <c r="F12" s="71">
        <v>-0.01</v>
      </c>
      <c r="G12" s="127"/>
      <c r="H12" s="71"/>
      <c r="I12" s="71">
        <v>0.04</v>
      </c>
      <c r="J12" s="127"/>
    </row>
    <row r="13" spans="1:10" x14ac:dyDescent="0.2">
      <c r="A13" s="67" t="s">
        <v>199</v>
      </c>
      <c r="B13" s="101"/>
      <c r="C13" s="102">
        <v>0.02</v>
      </c>
      <c r="D13" s="127"/>
      <c r="E13" s="105"/>
      <c r="F13" s="102">
        <v>-0.03</v>
      </c>
      <c r="G13" s="127"/>
      <c r="H13" s="105"/>
      <c r="I13" s="102">
        <v>0.08</v>
      </c>
      <c r="J13" s="127"/>
    </row>
    <row r="14" spans="1:10" x14ac:dyDescent="0.2">
      <c r="A14" s="68" t="s">
        <v>192</v>
      </c>
      <c r="B14" s="71"/>
      <c r="C14" s="71">
        <v>0.02</v>
      </c>
      <c r="D14" s="71">
        <v>0.02</v>
      </c>
      <c r="E14" s="71"/>
      <c r="F14" s="71">
        <v>-0.03</v>
      </c>
      <c r="G14" s="71">
        <v>-0.02</v>
      </c>
      <c r="H14" s="71"/>
      <c r="I14" s="71">
        <v>0.03</v>
      </c>
      <c r="J14" s="71">
        <v>0.02</v>
      </c>
    </row>
    <row r="15" spans="1:10" x14ac:dyDescent="0.2">
      <c r="A15" s="67" t="s">
        <v>189</v>
      </c>
      <c r="B15" s="101"/>
      <c r="C15" s="102">
        <v>0.02</v>
      </c>
      <c r="D15" s="127"/>
      <c r="E15" s="105"/>
      <c r="F15" s="102">
        <v>-0.01</v>
      </c>
      <c r="G15" s="127"/>
      <c r="H15" s="105"/>
      <c r="I15" s="102">
        <v>0.03</v>
      </c>
      <c r="J15" s="127"/>
    </row>
    <row r="16" spans="1:10" x14ac:dyDescent="0.2">
      <c r="A16" s="68" t="s">
        <v>187</v>
      </c>
      <c r="B16" s="71"/>
      <c r="C16" s="71">
        <v>0.03</v>
      </c>
      <c r="D16" s="128"/>
      <c r="E16" s="71"/>
      <c r="F16" s="71">
        <v>-0.01</v>
      </c>
      <c r="G16" s="128"/>
      <c r="H16" s="71"/>
      <c r="I16" s="71">
        <v>-0.01</v>
      </c>
      <c r="J16" s="128"/>
    </row>
    <row r="17" spans="1:10" x14ac:dyDescent="0.2">
      <c r="A17" s="67" t="s">
        <v>186</v>
      </c>
      <c r="B17" s="101"/>
      <c r="C17" s="102">
        <v>0.03</v>
      </c>
      <c r="D17" s="127"/>
      <c r="E17" s="105"/>
      <c r="F17" s="102">
        <v>-0.01</v>
      </c>
      <c r="G17" s="127"/>
      <c r="H17" s="105"/>
      <c r="I17" s="102">
        <v>0.01</v>
      </c>
      <c r="J17" s="127"/>
    </row>
    <row r="18" spans="1:10" x14ac:dyDescent="0.2">
      <c r="A18" s="68" t="s">
        <v>36</v>
      </c>
      <c r="B18" s="71"/>
      <c r="C18" s="71">
        <v>0.03</v>
      </c>
      <c r="D18" s="71">
        <v>0.01</v>
      </c>
      <c r="E18" s="71"/>
      <c r="F18" s="71">
        <v>0</v>
      </c>
      <c r="G18" s="71">
        <v>0</v>
      </c>
      <c r="H18" s="71"/>
      <c r="I18" s="71">
        <v>0.04</v>
      </c>
      <c r="J18" s="71">
        <v>0.05</v>
      </c>
    </row>
    <row r="19" spans="1:10" x14ac:dyDescent="0.2">
      <c r="A19" s="67" t="s">
        <v>35</v>
      </c>
      <c r="B19" s="101"/>
      <c r="C19" s="102">
        <v>0.05</v>
      </c>
      <c r="D19" s="127"/>
      <c r="E19" s="105"/>
      <c r="F19" s="102">
        <v>0.01</v>
      </c>
      <c r="G19" s="127"/>
      <c r="H19" s="105"/>
      <c r="I19" s="102">
        <v>0.04</v>
      </c>
      <c r="J19" s="127"/>
    </row>
    <row r="20" spans="1:10" x14ac:dyDescent="0.2">
      <c r="A20" s="68" t="s">
        <v>31</v>
      </c>
      <c r="B20" s="71"/>
      <c r="C20" s="71">
        <v>-0.02</v>
      </c>
      <c r="D20" s="128"/>
      <c r="E20" s="71"/>
      <c r="F20" s="71">
        <v>-0.01</v>
      </c>
      <c r="G20" s="128"/>
      <c r="H20" s="71"/>
      <c r="I20" s="71">
        <v>0.06</v>
      </c>
      <c r="J20" s="128"/>
    </row>
    <row r="21" spans="1:10" x14ac:dyDescent="0.2">
      <c r="A21" s="67" t="s">
        <v>30</v>
      </c>
      <c r="B21" s="101"/>
      <c r="C21" s="102">
        <v>-0.01</v>
      </c>
      <c r="D21" s="127"/>
      <c r="E21" s="105"/>
      <c r="F21" s="102">
        <v>-0.01</v>
      </c>
      <c r="G21" s="127"/>
      <c r="H21" s="105"/>
      <c r="I21" s="102">
        <v>0.06</v>
      </c>
      <c r="J21" s="127"/>
    </row>
  </sheetData>
  <mergeCells count="4">
    <mergeCell ref="I3:J3"/>
    <mergeCell ref="F3:G3"/>
    <mergeCell ref="C3:D3"/>
    <mergeCell ref="A1:J1"/>
  </mergeCells>
  <conditionalFormatting sqref="B20 B18 B16">
    <cfRule type="cellIs" dxfId="5" priority="46" stopIfTrue="1" operator="lessThan">
      <formula>0</formula>
    </cfRule>
  </conditionalFormatting>
  <conditionalFormatting sqref="B14">
    <cfRule type="cellIs" dxfId="4" priority="6" stopIfTrue="1" operator="lessThan">
      <formula>0</formula>
    </cfRule>
  </conditionalFormatting>
  <conditionalFormatting sqref="B12">
    <cfRule type="cellIs" dxfId="3" priority="5" stopIfTrue="1" operator="lessThan">
      <formula>0</formula>
    </cfRule>
  </conditionalFormatting>
  <conditionalFormatting sqref="B10">
    <cfRule type="cellIs" dxfId="2" priority="4" stopIfTrue="1" operator="lessThan">
      <formula>0</formula>
    </cfRule>
  </conditionalFormatting>
  <conditionalFormatting sqref="B8">
    <cfRule type="cellIs" dxfId="1" priority="3"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D178"/>
  <sheetViews>
    <sheetView view="pageBreakPreview" zoomScale="85" zoomScaleNormal="100" zoomScaleSheetLayoutView="85" workbookViewId="0">
      <pane xSplit="2" ySplit="5" topLeftCell="C6" activePane="bottomRight" state="frozen"/>
      <selection activeCell="B9" sqref="B9:L9"/>
      <selection pane="topRight" activeCell="B9" sqref="B9:L9"/>
      <selection pane="bottomLeft" activeCell="B9" sqref="B9:L9"/>
      <selection pane="bottomRight" activeCell="B1" sqref="B1"/>
    </sheetView>
  </sheetViews>
  <sheetFormatPr defaultColWidth="9.140625" defaultRowHeight="12.75" x14ac:dyDescent="0.2"/>
  <cols>
    <col min="1" max="1" width="3" style="183" customWidth="1"/>
    <col min="2" max="2" width="31.140625" style="151" customWidth="1"/>
    <col min="3" max="3" width="12.7109375" style="151" bestFit="1" customWidth="1"/>
    <col min="4" max="4" width="9.85546875" style="150" bestFit="1" customWidth="1"/>
    <col min="5" max="5" width="10.85546875" style="150" bestFit="1" customWidth="1"/>
    <col min="6" max="6" width="10.85546875" style="151" bestFit="1" customWidth="1"/>
    <col min="7" max="7" width="2.7109375" style="151" customWidth="1"/>
    <col min="8" max="8" width="8.7109375" style="150" customWidth="1"/>
    <col min="9" max="9" width="12" style="150" customWidth="1"/>
    <col min="10" max="10" width="10.85546875" style="151" bestFit="1" customWidth="1"/>
    <col min="11" max="11" width="2.7109375" style="151" customWidth="1"/>
    <col min="12" max="12" width="9" style="151" customWidth="1"/>
    <col min="13" max="13" width="10.85546875" style="150" bestFit="1" customWidth="1"/>
    <col min="14" max="14" width="9.85546875" style="151" bestFit="1" customWidth="1"/>
    <col min="15" max="15" width="2.7109375" style="151" customWidth="1"/>
    <col min="16" max="16" width="11.28515625" style="151" bestFit="1" customWidth="1"/>
    <col min="17" max="17" width="10.140625" style="152" bestFit="1" customWidth="1"/>
    <col min="18" max="16384" width="9.140625" style="151"/>
  </cols>
  <sheetData>
    <row r="1" spans="1:30" s="153" customFormat="1" x14ac:dyDescent="0.2">
      <c r="A1" s="148"/>
      <c r="B1" s="149" t="s">
        <v>250</v>
      </c>
      <c r="C1" s="149"/>
      <c r="D1" s="150"/>
      <c r="E1" s="150"/>
      <c r="F1" s="151"/>
      <c r="G1" s="151"/>
      <c r="H1" s="150"/>
      <c r="I1" s="150"/>
      <c r="J1" s="151"/>
      <c r="K1" s="151"/>
      <c r="L1" s="151"/>
      <c r="M1" s="150"/>
      <c r="N1" s="151"/>
      <c r="O1" s="151"/>
      <c r="P1" s="151"/>
      <c r="Q1" s="152"/>
      <c r="R1" s="151"/>
      <c r="S1" s="151"/>
      <c r="T1" s="151"/>
      <c r="U1" s="151"/>
      <c r="V1" s="151"/>
      <c r="W1" s="151"/>
      <c r="X1" s="151"/>
      <c r="Y1" s="151"/>
      <c r="Z1" s="151"/>
      <c r="AA1" s="151"/>
      <c r="AB1" s="151"/>
      <c r="AC1" s="151"/>
      <c r="AD1" s="151"/>
    </row>
    <row r="2" spans="1:30" s="153" customFormat="1" x14ac:dyDescent="0.2">
      <c r="A2" s="148"/>
      <c r="B2" s="152" t="s">
        <v>266</v>
      </c>
      <c r="C2" s="152"/>
      <c r="D2" s="150"/>
      <c r="E2" s="150"/>
      <c r="F2" s="151"/>
      <c r="G2" s="151"/>
      <c r="H2" s="154"/>
      <c r="I2" s="150"/>
      <c r="J2" s="151"/>
      <c r="K2" s="151"/>
      <c r="L2" s="151"/>
      <c r="M2" s="150"/>
      <c r="N2" s="151"/>
      <c r="O2" s="151"/>
      <c r="P2" s="151"/>
      <c r="Q2" s="152"/>
      <c r="R2" s="151"/>
      <c r="S2" s="151"/>
      <c r="T2" s="151"/>
      <c r="U2" s="151"/>
      <c r="V2" s="151"/>
      <c r="W2" s="151"/>
      <c r="X2" s="151"/>
      <c r="Y2" s="151"/>
      <c r="Z2" s="151"/>
      <c r="AA2" s="151"/>
      <c r="AB2" s="151"/>
      <c r="AC2" s="151"/>
      <c r="AD2" s="151"/>
    </row>
    <row r="3" spans="1:30" s="153" customFormat="1" ht="13.5" thickBot="1" x14ac:dyDescent="0.25">
      <c r="A3" s="148"/>
      <c r="B3" s="151"/>
      <c r="C3" s="155"/>
      <c r="D3" s="150"/>
      <c r="E3" s="150"/>
      <c r="F3" s="151"/>
      <c r="G3" s="151"/>
      <c r="H3" s="150"/>
      <c r="I3" s="150"/>
      <c r="J3" s="151"/>
      <c r="K3" s="151"/>
      <c r="L3" s="151"/>
      <c r="M3" s="150"/>
      <c r="N3" s="151"/>
      <c r="O3" s="151"/>
      <c r="P3" s="151"/>
      <c r="Q3" s="152"/>
      <c r="R3" s="151"/>
      <c r="S3" s="151"/>
      <c r="T3" s="151"/>
      <c r="U3" s="151"/>
      <c r="V3" s="151"/>
      <c r="W3" s="151"/>
      <c r="X3" s="151"/>
      <c r="Y3" s="151"/>
      <c r="Z3" s="151"/>
      <c r="AA3" s="151"/>
      <c r="AB3" s="151"/>
      <c r="AC3" s="151"/>
      <c r="AD3" s="151"/>
    </row>
    <row r="4" spans="1:30" s="153" customFormat="1" x14ac:dyDescent="0.2">
      <c r="A4" s="148"/>
      <c r="B4" s="151"/>
      <c r="C4" s="156"/>
      <c r="D4" s="252" t="s">
        <v>251</v>
      </c>
      <c r="E4" s="253"/>
      <c r="F4" s="254"/>
      <c r="G4" s="157"/>
      <c r="H4" s="252" t="s">
        <v>252</v>
      </c>
      <c r="I4" s="253"/>
      <c r="J4" s="254"/>
      <c r="K4" s="157"/>
      <c r="L4" s="252" t="s">
        <v>253</v>
      </c>
      <c r="M4" s="253"/>
      <c r="N4" s="254"/>
      <c r="O4" s="157"/>
      <c r="P4" s="158"/>
      <c r="Q4" s="152"/>
      <c r="R4" s="151"/>
      <c r="S4" s="151"/>
      <c r="T4" s="151"/>
      <c r="U4" s="151"/>
      <c r="V4" s="151"/>
      <c r="W4" s="151"/>
      <c r="X4" s="151"/>
      <c r="Y4" s="151"/>
      <c r="Z4" s="151"/>
      <c r="AA4" s="151"/>
      <c r="AB4" s="151"/>
      <c r="AC4" s="151"/>
      <c r="AD4" s="151"/>
    </row>
    <row r="5" spans="1:30" s="167" customFormat="1" ht="26.25" thickBot="1" x14ac:dyDescent="0.25">
      <c r="A5" s="159"/>
      <c r="B5" s="156"/>
      <c r="C5" s="160" t="s">
        <v>213</v>
      </c>
      <c r="D5" s="161" t="s">
        <v>32</v>
      </c>
      <c r="E5" s="162" t="s">
        <v>214</v>
      </c>
      <c r="F5" s="163" t="s">
        <v>33</v>
      </c>
      <c r="G5" s="164"/>
      <c r="H5" s="161" t="s">
        <v>32</v>
      </c>
      <c r="I5" s="162" t="s">
        <v>214</v>
      </c>
      <c r="J5" s="163" t="s">
        <v>33</v>
      </c>
      <c r="K5" s="164"/>
      <c r="L5" s="165" t="s">
        <v>32</v>
      </c>
      <c r="M5" s="162" t="s">
        <v>214</v>
      </c>
      <c r="N5" s="163" t="s">
        <v>33</v>
      </c>
      <c r="O5" s="164"/>
      <c r="P5" s="166" t="s">
        <v>33</v>
      </c>
      <c r="Q5" s="152"/>
      <c r="R5" s="156"/>
      <c r="S5" s="156"/>
      <c r="T5" s="156"/>
      <c r="U5" s="156"/>
      <c r="V5" s="156"/>
      <c r="W5" s="156"/>
      <c r="X5" s="156"/>
      <c r="Y5" s="156"/>
      <c r="Z5" s="156"/>
      <c r="AA5" s="156"/>
      <c r="AB5" s="156"/>
      <c r="AC5" s="156"/>
      <c r="AD5" s="156"/>
    </row>
    <row r="6" spans="1:30" s="170" customFormat="1" x14ac:dyDescent="0.2">
      <c r="A6" s="168"/>
      <c r="B6" s="150"/>
      <c r="C6" s="150"/>
      <c r="D6" s="150"/>
      <c r="E6" s="150"/>
      <c r="F6" s="150"/>
      <c r="G6" s="164"/>
      <c r="H6" s="150"/>
      <c r="I6" s="150"/>
      <c r="J6" s="150"/>
      <c r="K6" s="164"/>
      <c r="L6" s="150"/>
      <c r="M6" s="150"/>
      <c r="N6" s="150"/>
      <c r="O6" s="164"/>
      <c r="P6" s="150"/>
      <c r="Q6" s="169"/>
      <c r="R6" s="150"/>
      <c r="S6" s="150"/>
      <c r="T6" s="150"/>
      <c r="U6" s="150"/>
      <c r="V6" s="150"/>
      <c r="W6" s="150"/>
      <c r="X6" s="150"/>
      <c r="Y6" s="150"/>
      <c r="Z6" s="150"/>
      <c r="AA6" s="150"/>
      <c r="AB6" s="150"/>
      <c r="AC6" s="150"/>
      <c r="AD6" s="150"/>
    </row>
    <row r="7" spans="1:30" s="170" customFormat="1" x14ac:dyDescent="0.2">
      <c r="A7" s="168"/>
      <c r="B7" s="154" t="s">
        <v>188</v>
      </c>
      <c r="C7" s="171" t="s">
        <v>38</v>
      </c>
      <c r="D7" s="172">
        <v>0</v>
      </c>
      <c r="E7" s="172">
        <v>2</v>
      </c>
      <c r="F7" s="170">
        <f t="shared" ref="F7:F70" si="0">SUM(D7:E7)</f>
        <v>2</v>
      </c>
      <c r="G7" s="164"/>
      <c r="H7" s="173">
        <v>0</v>
      </c>
      <c r="I7" s="173">
        <v>0</v>
      </c>
      <c r="J7" s="170">
        <f t="shared" ref="J7:J70" si="1">SUM(H7:I7)</f>
        <v>0</v>
      </c>
      <c r="K7" s="164"/>
      <c r="L7" s="173">
        <v>0</v>
      </c>
      <c r="M7" s="173">
        <v>0</v>
      </c>
      <c r="N7" s="170">
        <f>SUM(L7:M7)</f>
        <v>0</v>
      </c>
      <c r="O7" s="164"/>
      <c r="P7" s="170">
        <f t="shared" ref="P7:P70" si="2">+N7+J7+F7</f>
        <v>2</v>
      </c>
      <c r="Q7" s="174"/>
      <c r="R7" s="175"/>
      <c r="S7" s="150"/>
      <c r="T7" s="150"/>
      <c r="U7" s="150"/>
      <c r="V7" s="150"/>
      <c r="W7" s="150"/>
      <c r="X7" s="150"/>
      <c r="Y7" s="150"/>
      <c r="Z7" s="150"/>
      <c r="AA7" s="150"/>
      <c r="AB7" s="150"/>
      <c r="AC7" s="150"/>
      <c r="AD7" s="150"/>
    </row>
    <row r="8" spans="1:30" s="170" customFormat="1" x14ac:dyDescent="0.2">
      <c r="A8" s="168"/>
      <c r="B8" s="154" t="s">
        <v>237</v>
      </c>
      <c r="C8" s="171" t="s">
        <v>38</v>
      </c>
      <c r="D8" s="173">
        <v>0</v>
      </c>
      <c r="E8" s="173">
        <v>0</v>
      </c>
      <c r="F8" s="170">
        <f t="shared" ref="F8:F9" si="3">SUM(D8:E8)</f>
        <v>0</v>
      </c>
      <c r="G8" s="164"/>
      <c r="H8" s="172">
        <v>0</v>
      </c>
      <c r="I8" s="172">
        <v>2</v>
      </c>
      <c r="J8" s="170">
        <f t="shared" si="1"/>
        <v>2</v>
      </c>
      <c r="K8" s="164"/>
      <c r="L8" s="173">
        <v>0</v>
      </c>
      <c r="M8" s="173">
        <v>0</v>
      </c>
      <c r="N8" s="170">
        <f t="shared" ref="N8:N71" si="4">SUM(L8:M8)</f>
        <v>0</v>
      </c>
      <c r="O8" s="164"/>
      <c r="P8" s="170">
        <f t="shared" si="2"/>
        <v>2</v>
      </c>
      <c r="Q8" s="174"/>
      <c r="R8" s="175"/>
      <c r="S8" s="150"/>
      <c r="T8" s="150"/>
      <c r="U8" s="150"/>
      <c r="V8" s="150"/>
      <c r="W8" s="150"/>
      <c r="X8" s="150"/>
      <c r="Y8" s="150"/>
      <c r="Z8" s="150"/>
      <c r="AA8" s="150"/>
      <c r="AB8" s="150"/>
      <c r="AC8" s="150"/>
      <c r="AD8" s="150"/>
    </row>
    <row r="9" spans="1:30" s="170" customFormat="1" x14ac:dyDescent="0.2">
      <c r="A9" s="168"/>
      <c r="B9" s="154" t="s">
        <v>247</v>
      </c>
      <c r="C9" s="179" t="s">
        <v>43</v>
      </c>
      <c r="D9" s="173">
        <v>0</v>
      </c>
      <c r="E9" s="173">
        <v>0</v>
      </c>
      <c r="F9" s="170">
        <f t="shared" si="3"/>
        <v>0</v>
      </c>
      <c r="G9" s="164"/>
      <c r="H9" s="172">
        <v>0</v>
      </c>
      <c r="I9" s="172">
        <v>1</v>
      </c>
      <c r="J9" s="170">
        <f t="shared" si="1"/>
        <v>1</v>
      </c>
      <c r="K9" s="164"/>
      <c r="L9" s="173">
        <v>0</v>
      </c>
      <c r="M9" s="173">
        <v>0</v>
      </c>
      <c r="N9" s="170">
        <f t="shared" si="4"/>
        <v>0</v>
      </c>
      <c r="O9" s="164"/>
      <c r="P9" s="170">
        <f t="shared" si="2"/>
        <v>1</v>
      </c>
      <c r="Q9" s="174"/>
      <c r="R9" s="175"/>
      <c r="S9" s="150"/>
      <c r="T9" s="150"/>
      <c r="U9" s="150"/>
      <c r="V9" s="150"/>
      <c r="W9" s="150"/>
      <c r="X9" s="150"/>
      <c r="Y9" s="150"/>
      <c r="Z9" s="150"/>
      <c r="AA9" s="150"/>
      <c r="AB9" s="150"/>
      <c r="AC9" s="150"/>
      <c r="AD9" s="150"/>
    </row>
    <row r="10" spans="1:30" s="170" customFormat="1" x14ac:dyDescent="0.2">
      <c r="A10" s="168"/>
      <c r="B10" s="154" t="s">
        <v>37</v>
      </c>
      <c r="C10" s="171" t="s">
        <v>38</v>
      </c>
      <c r="D10" s="172">
        <v>0</v>
      </c>
      <c r="E10" s="172">
        <v>9</v>
      </c>
      <c r="F10" s="170">
        <f t="shared" si="0"/>
        <v>9</v>
      </c>
      <c r="G10" s="164"/>
      <c r="H10" s="172">
        <v>0</v>
      </c>
      <c r="I10" s="172">
        <v>1</v>
      </c>
      <c r="J10" s="170">
        <f t="shared" si="1"/>
        <v>1</v>
      </c>
      <c r="K10" s="164"/>
      <c r="L10" s="173">
        <v>0</v>
      </c>
      <c r="M10" s="173">
        <v>0</v>
      </c>
      <c r="N10" s="170">
        <f t="shared" si="4"/>
        <v>0</v>
      </c>
      <c r="O10" s="164"/>
      <c r="P10" s="170">
        <f t="shared" si="2"/>
        <v>10</v>
      </c>
      <c r="Q10" s="174"/>
      <c r="R10" s="175"/>
      <c r="S10" s="150"/>
      <c r="T10" s="150"/>
      <c r="U10" s="150"/>
      <c r="V10" s="150"/>
      <c r="W10" s="150"/>
      <c r="X10" s="150"/>
      <c r="Y10" s="150"/>
      <c r="Z10" s="150"/>
      <c r="AA10" s="150"/>
      <c r="AB10" s="150"/>
      <c r="AC10" s="150"/>
      <c r="AD10" s="150"/>
    </row>
    <row r="11" spans="1:30" s="177" customFormat="1" x14ac:dyDescent="0.2">
      <c r="A11" s="176"/>
      <c r="B11" s="154" t="s">
        <v>39</v>
      </c>
      <c r="C11" s="171" t="s">
        <v>38</v>
      </c>
      <c r="D11" s="172">
        <v>0</v>
      </c>
      <c r="E11" s="172">
        <v>2</v>
      </c>
      <c r="F11" s="170">
        <f t="shared" si="0"/>
        <v>2</v>
      </c>
      <c r="G11" s="164"/>
      <c r="H11" s="173">
        <v>0</v>
      </c>
      <c r="I11" s="173">
        <v>0</v>
      </c>
      <c r="J11" s="170">
        <f t="shared" si="1"/>
        <v>0</v>
      </c>
      <c r="K11" s="164"/>
      <c r="L11" s="173">
        <v>0</v>
      </c>
      <c r="M11" s="173">
        <v>0</v>
      </c>
      <c r="N11" s="170">
        <f t="shared" si="4"/>
        <v>0</v>
      </c>
      <c r="O11" s="164"/>
      <c r="P11" s="170">
        <f t="shared" si="2"/>
        <v>2</v>
      </c>
      <c r="Q11" s="174"/>
      <c r="R11" s="175"/>
    </row>
    <row r="12" spans="1:30" s="177" customFormat="1" x14ac:dyDescent="0.2">
      <c r="A12" s="176"/>
      <c r="B12" s="154" t="s">
        <v>40</v>
      </c>
      <c r="C12" s="171" t="s">
        <v>38</v>
      </c>
      <c r="D12" s="172">
        <v>0</v>
      </c>
      <c r="E12" s="172">
        <v>10</v>
      </c>
      <c r="F12" s="170">
        <f t="shared" si="0"/>
        <v>10</v>
      </c>
      <c r="G12" s="164"/>
      <c r="H12" s="173">
        <v>0</v>
      </c>
      <c r="I12" s="173">
        <v>0</v>
      </c>
      <c r="J12" s="170">
        <f t="shared" si="1"/>
        <v>0</v>
      </c>
      <c r="K12" s="164"/>
      <c r="L12" s="173">
        <v>0</v>
      </c>
      <c r="M12" s="173">
        <v>0</v>
      </c>
      <c r="N12" s="170">
        <f t="shared" si="4"/>
        <v>0</v>
      </c>
      <c r="O12" s="164"/>
      <c r="P12" s="170">
        <f t="shared" si="2"/>
        <v>10</v>
      </c>
      <c r="Q12" s="174"/>
      <c r="R12" s="175"/>
    </row>
    <row r="13" spans="1:30" s="150" customFormat="1" x14ac:dyDescent="0.2">
      <c r="A13" s="178"/>
      <c r="B13" s="154" t="s">
        <v>41</v>
      </c>
      <c r="C13" s="171" t="s">
        <v>38</v>
      </c>
      <c r="D13" s="172">
        <v>0</v>
      </c>
      <c r="E13" s="172">
        <v>9</v>
      </c>
      <c r="F13" s="170">
        <f t="shared" si="0"/>
        <v>9</v>
      </c>
      <c r="G13" s="164"/>
      <c r="H13" s="172">
        <v>0</v>
      </c>
      <c r="I13" s="172">
        <v>2</v>
      </c>
      <c r="J13" s="170">
        <f t="shared" si="1"/>
        <v>2</v>
      </c>
      <c r="K13" s="164"/>
      <c r="L13" s="173">
        <v>0</v>
      </c>
      <c r="M13" s="173">
        <v>0</v>
      </c>
      <c r="N13" s="170">
        <f t="shared" si="4"/>
        <v>0</v>
      </c>
      <c r="O13" s="164"/>
      <c r="P13" s="170">
        <f t="shared" si="2"/>
        <v>11</v>
      </c>
      <c r="Q13" s="174"/>
      <c r="R13" s="175"/>
    </row>
    <row r="14" spans="1:30" s="150" customFormat="1" x14ac:dyDescent="0.2">
      <c r="A14" s="178"/>
      <c r="B14" s="154" t="s">
        <v>42</v>
      </c>
      <c r="C14" s="179" t="s">
        <v>43</v>
      </c>
      <c r="D14" s="172">
        <v>0</v>
      </c>
      <c r="E14" s="172">
        <v>4</v>
      </c>
      <c r="F14" s="170">
        <f t="shared" si="0"/>
        <v>4</v>
      </c>
      <c r="G14" s="164"/>
      <c r="H14" s="172">
        <v>0</v>
      </c>
      <c r="I14" s="172">
        <v>3</v>
      </c>
      <c r="J14" s="170">
        <f t="shared" si="1"/>
        <v>3</v>
      </c>
      <c r="K14" s="164"/>
      <c r="L14" s="172">
        <v>0</v>
      </c>
      <c r="M14" s="172">
        <v>3</v>
      </c>
      <c r="N14" s="170">
        <f t="shared" si="4"/>
        <v>3</v>
      </c>
      <c r="O14" s="164"/>
      <c r="P14" s="170">
        <f t="shared" si="2"/>
        <v>10</v>
      </c>
      <c r="Q14" s="174"/>
      <c r="R14" s="175"/>
    </row>
    <row r="15" spans="1:30" s="150" customFormat="1" x14ac:dyDescent="0.2">
      <c r="A15" s="178"/>
      <c r="B15" s="154" t="s">
        <v>44</v>
      </c>
      <c r="C15" s="179" t="s">
        <v>43</v>
      </c>
      <c r="D15" s="172">
        <v>51</v>
      </c>
      <c r="E15" s="172">
        <v>601</v>
      </c>
      <c r="F15" s="170">
        <f t="shared" si="0"/>
        <v>652</v>
      </c>
      <c r="G15" s="164"/>
      <c r="H15" s="172">
        <v>0</v>
      </c>
      <c r="I15" s="172">
        <v>279</v>
      </c>
      <c r="J15" s="170">
        <f t="shared" si="1"/>
        <v>279</v>
      </c>
      <c r="K15" s="164"/>
      <c r="L15" s="172">
        <v>0</v>
      </c>
      <c r="M15" s="172">
        <v>4</v>
      </c>
      <c r="N15" s="170">
        <f t="shared" si="4"/>
        <v>4</v>
      </c>
      <c r="O15" s="164"/>
      <c r="P15" s="170">
        <f t="shared" si="2"/>
        <v>935</v>
      </c>
      <c r="Q15" s="174"/>
      <c r="R15" s="175"/>
    </row>
    <row r="16" spans="1:30" s="150" customFormat="1" x14ac:dyDescent="0.2">
      <c r="A16" s="178"/>
      <c r="B16" s="154" t="s">
        <v>45</v>
      </c>
      <c r="C16" s="179" t="s">
        <v>43</v>
      </c>
      <c r="D16" s="172">
        <v>0</v>
      </c>
      <c r="E16" s="172">
        <v>7</v>
      </c>
      <c r="F16" s="170">
        <f t="shared" si="0"/>
        <v>7</v>
      </c>
      <c r="G16" s="164"/>
      <c r="H16" s="173">
        <v>0</v>
      </c>
      <c r="I16" s="173">
        <v>0</v>
      </c>
      <c r="J16" s="170">
        <f t="shared" si="1"/>
        <v>0</v>
      </c>
      <c r="K16" s="164"/>
      <c r="L16" s="173">
        <v>0</v>
      </c>
      <c r="M16" s="173">
        <v>0</v>
      </c>
      <c r="N16" s="170">
        <f t="shared" si="4"/>
        <v>0</v>
      </c>
      <c r="O16" s="164"/>
      <c r="P16" s="170">
        <f t="shared" si="2"/>
        <v>7</v>
      </c>
      <c r="Q16" s="174"/>
      <c r="R16" s="175"/>
    </row>
    <row r="17" spans="1:18" s="150" customFormat="1" x14ac:dyDescent="0.2">
      <c r="A17" s="178"/>
      <c r="B17" s="154" t="s">
        <v>46</v>
      </c>
      <c r="C17" s="171" t="s">
        <v>38</v>
      </c>
      <c r="D17" s="172">
        <v>0</v>
      </c>
      <c r="E17" s="172">
        <v>9</v>
      </c>
      <c r="F17" s="170">
        <f t="shared" si="0"/>
        <v>9</v>
      </c>
      <c r="G17" s="164"/>
      <c r="H17" s="172">
        <v>0</v>
      </c>
      <c r="I17" s="172">
        <v>2</v>
      </c>
      <c r="J17" s="170">
        <f t="shared" si="1"/>
        <v>2</v>
      </c>
      <c r="K17" s="164"/>
      <c r="L17" s="173">
        <v>0</v>
      </c>
      <c r="M17" s="173">
        <v>0</v>
      </c>
      <c r="N17" s="170">
        <f t="shared" si="4"/>
        <v>0</v>
      </c>
      <c r="O17" s="164"/>
      <c r="P17" s="170">
        <f t="shared" si="2"/>
        <v>11</v>
      </c>
      <c r="Q17" s="174"/>
      <c r="R17" s="175"/>
    </row>
    <row r="18" spans="1:18" s="150" customFormat="1" x14ac:dyDescent="0.2">
      <c r="A18" s="178"/>
      <c r="B18" s="154" t="s">
        <v>47</v>
      </c>
      <c r="C18" s="171" t="s">
        <v>38</v>
      </c>
      <c r="D18" s="172">
        <v>0</v>
      </c>
      <c r="E18" s="172">
        <v>13</v>
      </c>
      <c r="F18" s="170">
        <f t="shared" si="0"/>
        <v>13</v>
      </c>
      <c r="G18" s="164"/>
      <c r="H18" s="172">
        <v>0</v>
      </c>
      <c r="I18" s="172">
        <v>4</v>
      </c>
      <c r="J18" s="170">
        <f t="shared" si="1"/>
        <v>4</v>
      </c>
      <c r="K18" s="164"/>
      <c r="L18" s="173">
        <v>0</v>
      </c>
      <c r="M18" s="173">
        <v>0</v>
      </c>
      <c r="N18" s="170">
        <f t="shared" si="4"/>
        <v>0</v>
      </c>
      <c r="O18" s="164"/>
      <c r="P18" s="170">
        <f t="shared" si="2"/>
        <v>17</v>
      </c>
      <c r="Q18" s="174"/>
      <c r="R18" s="175"/>
    </row>
    <row r="19" spans="1:18" s="150" customFormat="1" x14ac:dyDescent="0.2">
      <c r="A19" s="178"/>
      <c r="B19" s="154" t="s">
        <v>48</v>
      </c>
      <c r="C19" s="171" t="s">
        <v>38</v>
      </c>
      <c r="D19" s="172">
        <v>0</v>
      </c>
      <c r="E19" s="172">
        <v>24</v>
      </c>
      <c r="F19" s="170">
        <f t="shared" si="0"/>
        <v>24</v>
      </c>
      <c r="G19" s="164"/>
      <c r="H19" s="172">
        <v>0</v>
      </c>
      <c r="I19" s="172">
        <v>16</v>
      </c>
      <c r="J19" s="170">
        <f t="shared" si="1"/>
        <v>16</v>
      </c>
      <c r="K19" s="164"/>
      <c r="L19" s="173">
        <v>0</v>
      </c>
      <c r="M19" s="173">
        <v>0</v>
      </c>
      <c r="N19" s="170">
        <f t="shared" si="4"/>
        <v>0</v>
      </c>
      <c r="O19" s="164"/>
      <c r="P19" s="170">
        <f t="shared" si="2"/>
        <v>40</v>
      </c>
      <c r="Q19" s="174"/>
      <c r="R19" s="175"/>
    </row>
    <row r="20" spans="1:18" s="150" customFormat="1" x14ac:dyDescent="0.2">
      <c r="A20" s="178"/>
      <c r="B20" s="154" t="s">
        <v>178</v>
      </c>
      <c r="C20" s="171" t="s">
        <v>38</v>
      </c>
      <c r="D20" s="172">
        <v>0</v>
      </c>
      <c r="E20" s="172">
        <v>21</v>
      </c>
      <c r="F20" s="170">
        <f t="shared" si="0"/>
        <v>21</v>
      </c>
      <c r="G20" s="164"/>
      <c r="H20" s="172">
        <v>0</v>
      </c>
      <c r="I20" s="172">
        <v>16</v>
      </c>
      <c r="J20" s="170">
        <f t="shared" si="1"/>
        <v>16</v>
      </c>
      <c r="K20" s="164"/>
      <c r="L20" s="172">
        <v>0</v>
      </c>
      <c r="M20" s="172">
        <v>0</v>
      </c>
      <c r="N20" s="170">
        <f t="shared" si="4"/>
        <v>0</v>
      </c>
      <c r="O20" s="164"/>
      <c r="P20" s="170">
        <f t="shared" si="2"/>
        <v>37</v>
      </c>
      <c r="Q20" s="174"/>
      <c r="R20" s="175"/>
    </row>
    <row r="21" spans="1:18" s="150" customFormat="1" x14ac:dyDescent="0.2">
      <c r="A21" s="178"/>
      <c r="B21" s="154" t="s">
        <v>49</v>
      </c>
      <c r="C21" s="171" t="s">
        <v>38</v>
      </c>
      <c r="D21" s="172">
        <v>0</v>
      </c>
      <c r="E21" s="172">
        <v>12</v>
      </c>
      <c r="F21" s="170">
        <f t="shared" si="0"/>
        <v>12</v>
      </c>
      <c r="G21" s="164"/>
      <c r="H21" s="173">
        <v>0</v>
      </c>
      <c r="I21" s="173">
        <v>0</v>
      </c>
      <c r="J21" s="170">
        <f t="shared" si="1"/>
        <v>0</v>
      </c>
      <c r="K21" s="164"/>
      <c r="L21" s="173">
        <v>0</v>
      </c>
      <c r="M21" s="173">
        <v>0</v>
      </c>
      <c r="N21" s="170">
        <f t="shared" si="4"/>
        <v>0</v>
      </c>
      <c r="O21" s="164"/>
      <c r="P21" s="170">
        <f t="shared" si="2"/>
        <v>12</v>
      </c>
      <c r="Q21" s="174"/>
      <c r="R21" s="175"/>
    </row>
    <row r="22" spans="1:18" s="150" customFormat="1" x14ac:dyDescent="0.2">
      <c r="A22" s="178"/>
      <c r="B22" s="154" t="s">
        <v>50</v>
      </c>
      <c r="C22" s="171" t="s">
        <v>38</v>
      </c>
      <c r="D22" s="172">
        <v>0</v>
      </c>
      <c r="E22" s="172">
        <v>16</v>
      </c>
      <c r="F22" s="170">
        <f t="shared" si="0"/>
        <v>16</v>
      </c>
      <c r="G22" s="164"/>
      <c r="H22" s="173">
        <v>0</v>
      </c>
      <c r="I22" s="173">
        <v>0</v>
      </c>
      <c r="J22" s="170">
        <f t="shared" si="1"/>
        <v>0</v>
      </c>
      <c r="K22" s="164"/>
      <c r="L22" s="173">
        <v>0</v>
      </c>
      <c r="M22" s="173">
        <v>0</v>
      </c>
      <c r="N22" s="170">
        <f t="shared" si="4"/>
        <v>0</v>
      </c>
      <c r="O22" s="164"/>
      <c r="P22" s="170">
        <f t="shared" si="2"/>
        <v>16</v>
      </c>
      <c r="Q22" s="174"/>
      <c r="R22" s="175"/>
    </row>
    <row r="23" spans="1:18" s="150" customFormat="1" x14ac:dyDescent="0.2">
      <c r="A23" s="178"/>
      <c r="B23" s="154" t="s">
        <v>51</v>
      </c>
      <c r="C23" s="179" t="s">
        <v>43</v>
      </c>
      <c r="D23" s="173">
        <v>0</v>
      </c>
      <c r="E23" s="173">
        <v>0</v>
      </c>
      <c r="F23" s="170">
        <f t="shared" si="0"/>
        <v>0</v>
      </c>
      <c r="G23" s="164"/>
      <c r="H23" s="172">
        <v>0</v>
      </c>
      <c r="I23" s="172">
        <v>103</v>
      </c>
      <c r="J23" s="170">
        <f t="shared" si="1"/>
        <v>103</v>
      </c>
      <c r="K23" s="164"/>
      <c r="L23" s="173">
        <v>0</v>
      </c>
      <c r="M23" s="173">
        <v>0</v>
      </c>
      <c r="N23" s="170">
        <f t="shared" si="4"/>
        <v>0</v>
      </c>
      <c r="O23" s="164"/>
      <c r="P23" s="170">
        <f t="shared" si="2"/>
        <v>103</v>
      </c>
      <c r="Q23" s="174"/>
      <c r="R23" s="175"/>
    </row>
    <row r="24" spans="1:18" s="150" customFormat="1" x14ac:dyDescent="0.2">
      <c r="A24" s="178"/>
      <c r="B24" s="154" t="s">
        <v>52</v>
      </c>
      <c r="C24" s="179" t="s">
        <v>43</v>
      </c>
      <c r="D24" s="172">
        <v>0</v>
      </c>
      <c r="E24" s="172">
        <v>1</v>
      </c>
      <c r="F24" s="170">
        <f t="shared" si="0"/>
        <v>1</v>
      </c>
      <c r="G24" s="164"/>
      <c r="H24" s="173">
        <v>0</v>
      </c>
      <c r="I24" s="173">
        <v>0</v>
      </c>
      <c r="J24" s="170">
        <f t="shared" si="1"/>
        <v>0</v>
      </c>
      <c r="K24" s="164"/>
      <c r="L24" s="173">
        <v>0</v>
      </c>
      <c r="M24" s="173">
        <v>0</v>
      </c>
      <c r="N24" s="170">
        <f t="shared" si="4"/>
        <v>0</v>
      </c>
      <c r="O24" s="164"/>
      <c r="P24" s="170">
        <f t="shared" si="2"/>
        <v>1</v>
      </c>
      <c r="Q24" s="174"/>
      <c r="R24" s="175"/>
    </row>
    <row r="25" spans="1:18" s="150" customFormat="1" x14ac:dyDescent="0.2">
      <c r="A25" s="178"/>
      <c r="B25" s="154" t="s">
        <v>53</v>
      </c>
      <c r="C25" s="171" t="s">
        <v>38</v>
      </c>
      <c r="D25" s="172">
        <v>0</v>
      </c>
      <c r="E25" s="172">
        <v>3</v>
      </c>
      <c r="F25" s="170">
        <f t="shared" si="0"/>
        <v>3</v>
      </c>
      <c r="G25" s="164"/>
      <c r="H25" s="172">
        <v>0</v>
      </c>
      <c r="I25" s="172">
        <v>7</v>
      </c>
      <c r="J25" s="170">
        <f t="shared" si="1"/>
        <v>7</v>
      </c>
      <c r="K25" s="164"/>
      <c r="L25" s="173">
        <v>0</v>
      </c>
      <c r="M25" s="173">
        <v>0</v>
      </c>
      <c r="N25" s="170">
        <f t="shared" si="4"/>
        <v>0</v>
      </c>
      <c r="O25" s="164"/>
      <c r="P25" s="170">
        <f t="shared" si="2"/>
        <v>10</v>
      </c>
      <c r="Q25" s="174"/>
      <c r="R25" s="175"/>
    </row>
    <row r="26" spans="1:18" s="150" customFormat="1" x14ac:dyDescent="0.2">
      <c r="A26" s="178"/>
      <c r="B26" s="154" t="s">
        <v>54</v>
      </c>
      <c r="C26" s="179" t="s">
        <v>43</v>
      </c>
      <c r="D26" s="172">
        <v>0</v>
      </c>
      <c r="E26" s="172">
        <v>1</v>
      </c>
      <c r="F26" s="170">
        <f t="shared" si="0"/>
        <v>1</v>
      </c>
      <c r="G26" s="164"/>
      <c r="H26" s="173">
        <v>0</v>
      </c>
      <c r="I26" s="173">
        <v>0</v>
      </c>
      <c r="J26" s="170">
        <f t="shared" si="1"/>
        <v>0</v>
      </c>
      <c r="K26" s="164"/>
      <c r="L26" s="173">
        <v>0</v>
      </c>
      <c r="M26" s="173">
        <v>0</v>
      </c>
      <c r="N26" s="170">
        <f t="shared" si="4"/>
        <v>0</v>
      </c>
      <c r="O26" s="164"/>
      <c r="P26" s="170">
        <f t="shared" si="2"/>
        <v>1</v>
      </c>
      <c r="Q26" s="174"/>
      <c r="R26" s="175"/>
    </row>
    <row r="27" spans="1:18" s="150" customFormat="1" x14ac:dyDescent="0.2">
      <c r="A27" s="178"/>
      <c r="B27" s="154" t="s">
        <v>55</v>
      </c>
      <c r="C27" s="171" t="s">
        <v>38</v>
      </c>
      <c r="D27" s="172">
        <v>0</v>
      </c>
      <c r="E27" s="172">
        <v>12</v>
      </c>
      <c r="F27" s="170">
        <f t="shared" si="0"/>
        <v>12</v>
      </c>
      <c r="G27" s="164"/>
      <c r="H27" s="172">
        <v>0</v>
      </c>
      <c r="I27" s="172">
        <v>3</v>
      </c>
      <c r="J27" s="172">
        <f t="shared" si="1"/>
        <v>3</v>
      </c>
      <c r="K27" s="164"/>
      <c r="L27" s="173">
        <v>0</v>
      </c>
      <c r="M27" s="173">
        <v>0</v>
      </c>
      <c r="N27" s="170">
        <f t="shared" si="4"/>
        <v>0</v>
      </c>
      <c r="O27" s="164"/>
      <c r="P27" s="170">
        <f t="shared" si="2"/>
        <v>15</v>
      </c>
      <c r="Q27" s="174"/>
      <c r="R27" s="175"/>
    </row>
    <row r="28" spans="1:18" s="150" customFormat="1" x14ac:dyDescent="0.2">
      <c r="A28" s="178"/>
      <c r="B28" s="154" t="s">
        <v>56</v>
      </c>
      <c r="C28" s="171" t="s">
        <v>38</v>
      </c>
      <c r="D28" s="172">
        <v>0</v>
      </c>
      <c r="E28" s="172">
        <v>57</v>
      </c>
      <c r="F28" s="170">
        <f t="shared" si="0"/>
        <v>57</v>
      </c>
      <c r="G28" s="164"/>
      <c r="H28" s="172">
        <v>0</v>
      </c>
      <c r="I28" s="172">
        <v>184</v>
      </c>
      <c r="J28" s="170">
        <f t="shared" si="1"/>
        <v>184</v>
      </c>
      <c r="K28" s="164"/>
      <c r="L28" s="172">
        <v>0</v>
      </c>
      <c r="M28" s="172">
        <v>27</v>
      </c>
      <c r="N28" s="170">
        <f t="shared" si="4"/>
        <v>27</v>
      </c>
      <c r="O28" s="164"/>
      <c r="P28" s="170">
        <f t="shared" si="2"/>
        <v>268</v>
      </c>
      <c r="Q28" s="174"/>
      <c r="R28" s="175"/>
    </row>
    <row r="29" spans="1:18" s="150" customFormat="1" x14ac:dyDescent="0.2">
      <c r="A29" s="178"/>
      <c r="B29" s="154" t="s">
        <v>57</v>
      </c>
      <c r="C29" s="171" t="s">
        <v>38</v>
      </c>
      <c r="D29" s="172">
        <v>0</v>
      </c>
      <c r="E29" s="172">
        <v>16</v>
      </c>
      <c r="F29" s="170">
        <f t="shared" si="0"/>
        <v>16</v>
      </c>
      <c r="G29" s="164"/>
      <c r="H29" s="172">
        <v>0</v>
      </c>
      <c r="I29" s="172">
        <v>15</v>
      </c>
      <c r="J29" s="170">
        <f t="shared" si="1"/>
        <v>15</v>
      </c>
      <c r="K29" s="164"/>
      <c r="L29" s="173">
        <v>0</v>
      </c>
      <c r="M29" s="173">
        <v>0</v>
      </c>
      <c r="N29" s="170">
        <f t="shared" si="4"/>
        <v>0</v>
      </c>
      <c r="O29" s="164"/>
      <c r="P29" s="170">
        <f t="shared" si="2"/>
        <v>31</v>
      </c>
      <c r="Q29" s="174"/>
      <c r="R29" s="175"/>
    </row>
    <row r="30" spans="1:18" s="181" customFormat="1" x14ac:dyDescent="0.2">
      <c r="A30" s="180"/>
      <c r="B30" s="154" t="s">
        <v>58</v>
      </c>
      <c r="C30" s="171" t="s">
        <v>38</v>
      </c>
      <c r="D30" s="172">
        <v>0</v>
      </c>
      <c r="E30" s="172">
        <v>24</v>
      </c>
      <c r="F30" s="170">
        <f t="shared" si="0"/>
        <v>24</v>
      </c>
      <c r="G30" s="164"/>
      <c r="H30" s="173">
        <v>0</v>
      </c>
      <c r="I30" s="173">
        <v>0</v>
      </c>
      <c r="J30" s="170">
        <f t="shared" si="1"/>
        <v>0</v>
      </c>
      <c r="K30" s="164"/>
      <c r="L30" s="173">
        <v>0</v>
      </c>
      <c r="M30" s="173">
        <v>0</v>
      </c>
      <c r="N30" s="170">
        <f t="shared" si="4"/>
        <v>0</v>
      </c>
      <c r="O30" s="164"/>
      <c r="P30" s="170">
        <f t="shared" si="2"/>
        <v>24</v>
      </c>
      <c r="Q30" s="174"/>
      <c r="R30" s="175"/>
    </row>
    <row r="31" spans="1:18" s="150" customFormat="1" x14ac:dyDescent="0.2">
      <c r="A31" s="178"/>
      <c r="B31" s="154" t="s">
        <v>59</v>
      </c>
      <c r="C31" s="171" t="s">
        <v>38</v>
      </c>
      <c r="D31" s="172">
        <v>0</v>
      </c>
      <c r="E31" s="172">
        <v>11</v>
      </c>
      <c r="F31" s="170">
        <f t="shared" si="0"/>
        <v>11</v>
      </c>
      <c r="G31" s="164"/>
      <c r="H31" s="173">
        <v>0</v>
      </c>
      <c r="I31" s="173">
        <v>0</v>
      </c>
      <c r="J31" s="170">
        <f t="shared" si="1"/>
        <v>0</v>
      </c>
      <c r="K31" s="164"/>
      <c r="L31" s="173">
        <v>0</v>
      </c>
      <c r="M31" s="173">
        <v>0</v>
      </c>
      <c r="N31" s="170">
        <f t="shared" si="4"/>
        <v>0</v>
      </c>
      <c r="O31" s="164"/>
      <c r="P31" s="170">
        <f t="shared" si="2"/>
        <v>11</v>
      </c>
      <c r="Q31" s="174"/>
      <c r="R31" s="175"/>
    </row>
    <row r="32" spans="1:18" s="150" customFormat="1" x14ac:dyDescent="0.2">
      <c r="A32" s="178"/>
      <c r="B32" s="154" t="s">
        <v>60</v>
      </c>
      <c r="C32" s="179" t="s">
        <v>43</v>
      </c>
      <c r="D32" s="172">
        <v>0</v>
      </c>
      <c r="E32" s="172">
        <v>644</v>
      </c>
      <c r="F32" s="170">
        <f t="shared" si="0"/>
        <v>644</v>
      </c>
      <c r="G32" s="164"/>
      <c r="H32" s="172">
        <v>0</v>
      </c>
      <c r="I32" s="172">
        <v>431</v>
      </c>
      <c r="J32" s="170">
        <f t="shared" si="1"/>
        <v>431</v>
      </c>
      <c r="K32" s="164"/>
      <c r="L32" s="172">
        <v>4</v>
      </c>
      <c r="M32" s="172">
        <v>35</v>
      </c>
      <c r="N32" s="170">
        <f t="shared" si="4"/>
        <v>39</v>
      </c>
      <c r="O32" s="164"/>
      <c r="P32" s="170">
        <f t="shared" si="2"/>
        <v>1114</v>
      </c>
      <c r="Q32" s="174"/>
      <c r="R32" s="175"/>
    </row>
    <row r="33" spans="1:18" s="150" customFormat="1" x14ac:dyDescent="0.2">
      <c r="A33" s="178"/>
      <c r="B33" s="154" t="s">
        <v>61</v>
      </c>
      <c r="C33" s="171" t="s">
        <v>38</v>
      </c>
      <c r="D33" s="172">
        <v>0</v>
      </c>
      <c r="E33" s="172">
        <v>67</v>
      </c>
      <c r="F33" s="170">
        <f t="shared" si="0"/>
        <v>67</v>
      </c>
      <c r="G33" s="164"/>
      <c r="H33" s="172">
        <v>0</v>
      </c>
      <c r="I33" s="172">
        <v>224</v>
      </c>
      <c r="J33" s="170">
        <f t="shared" si="1"/>
        <v>224</v>
      </c>
      <c r="K33" s="164"/>
      <c r="L33" s="172">
        <v>0</v>
      </c>
      <c r="M33" s="172">
        <v>9</v>
      </c>
      <c r="N33" s="170">
        <f t="shared" si="4"/>
        <v>9</v>
      </c>
      <c r="O33" s="164"/>
      <c r="P33" s="170">
        <f t="shared" si="2"/>
        <v>300</v>
      </c>
      <c r="Q33" s="174"/>
      <c r="R33" s="175"/>
    </row>
    <row r="34" spans="1:18" s="150" customFormat="1" x14ac:dyDescent="0.2">
      <c r="A34" s="178"/>
      <c r="B34" s="154" t="s">
        <v>25</v>
      </c>
      <c r="C34" s="171" t="s">
        <v>38</v>
      </c>
      <c r="D34" s="172">
        <v>0</v>
      </c>
      <c r="E34" s="172">
        <v>5910</v>
      </c>
      <c r="F34" s="170">
        <f t="shared" si="0"/>
        <v>5910</v>
      </c>
      <c r="G34" s="164"/>
      <c r="H34" s="172">
        <v>0</v>
      </c>
      <c r="I34" s="172">
        <v>2240</v>
      </c>
      <c r="J34" s="170">
        <f t="shared" si="1"/>
        <v>2240</v>
      </c>
      <c r="K34" s="164"/>
      <c r="L34" s="172">
        <v>0</v>
      </c>
      <c r="M34" s="172">
        <v>4</v>
      </c>
      <c r="N34" s="170">
        <f t="shared" si="4"/>
        <v>4</v>
      </c>
      <c r="O34" s="164"/>
      <c r="P34" s="170">
        <f t="shared" si="2"/>
        <v>8154</v>
      </c>
      <c r="Q34" s="174"/>
      <c r="R34" s="175"/>
    </row>
    <row r="35" spans="1:18" s="150" customFormat="1" x14ac:dyDescent="0.2">
      <c r="A35" s="178"/>
      <c r="B35" s="154" t="s">
        <v>62</v>
      </c>
      <c r="C35" s="171" t="s">
        <v>38</v>
      </c>
      <c r="D35" s="172">
        <v>0</v>
      </c>
      <c r="E35" s="172">
        <v>79</v>
      </c>
      <c r="F35" s="170">
        <f t="shared" si="0"/>
        <v>79</v>
      </c>
      <c r="G35" s="164"/>
      <c r="H35" s="172">
        <v>0</v>
      </c>
      <c r="I35" s="172">
        <v>88</v>
      </c>
      <c r="J35" s="170">
        <f t="shared" si="1"/>
        <v>88</v>
      </c>
      <c r="K35" s="164"/>
      <c r="L35" s="172">
        <v>0</v>
      </c>
      <c r="M35" s="172">
        <v>0</v>
      </c>
      <c r="N35" s="170">
        <f t="shared" si="4"/>
        <v>0</v>
      </c>
      <c r="O35" s="164"/>
      <c r="P35" s="170">
        <f t="shared" si="2"/>
        <v>167</v>
      </c>
      <c r="Q35" s="174"/>
      <c r="R35" s="175"/>
    </row>
    <row r="36" spans="1:18" s="150" customFormat="1" x14ac:dyDescent="0.2">
      <c r="A36" s="178"/>
      <c r="B36" s="154" t="s">
        <v>63</v>
      </c>
      <c r="C36" s="171" t="s">
        <v>38</v>
      </c>
      <c r="D36" s="172">
        <v>0</v>
      </c>
      <c r="E36" s="172">
        <v>43</v>
      </c>
      <c r="F36" s="170">
        <f t="shared" si="0"/>
        <v>43</v>
      </c>
      <c r="G36" s="164"/>
      <c r="H36" s="172">
        <v>0</v>
      </c>
      <c r="I36" s="172">
        <v>59</v>
      </c>
      <c r="J36" s="170">
        <f t="shared" si="1"/>
        <v>59</v>
      </c>
      <c r="K36" s="164"/>
      <c r="L36" s="172">
        <v>0</v>
      </c>
      <c r="M36" s="172">
        <v>40</v>
      </c>
      <c r="N36" s="170">
        <f t="shared" si="4"/>
        <v>40</v>
      </c>
      <c r="O36" s="164"/>
      <c r="P36" s="170">
        <f t="shared" si="2"/>
        <v>142</v>
      </c>
      <c r="Q36" s="174"/>
      <c r="R36" s="175"/>
    </row>
    <row r="37" spans="1:18" s="150" customFormat="1" x14ac:dyDescent="0.2">
      <c r="A37" s="178"/>
      <c r="B37" s="154" t="s">
        <v>64</v>
      </c>
      <c r="C37" s="171" t="s">
        <v>38</v>
      </c>
      <c r="D37" s="172">
        <v>0</v>
      </c>
      <c r="E37" s="172">
        <v>8</v>
      </c>
      <c r="F37" s="170">
        <f t="shared" si="0"/>
        <v>8</v>
      </c>
      <c r="G37" s="164"/>
      <c r="H37" s="173">
        <v>0</v>
      </c>
      <c r="I37" s="173">
        <v>0</v>
      </c>
      <c r="J37" s="170">
        <f t="shared" si="1"/>
        <v>0</v>
      </c>
      <c r="K37" s="164"/>
      <c r="L37" s="173">
        <v>0</v>
      </c>
      <c r="M37" s="173">
        <v>0</v>
      </c>
      <c r="N37" s="170">
        <f t="shared" si="4"/>
        <v>0</v>
      </c>
      <c r="O37" s="164"/>
      <c r="P37" s="170">
        <f t="shared" si="2"/>
        <v>8</v>
      </c>
      <c r="Q37" s="174"/>
      <c r="R37" s="175"/>
    </row>
    <row r="38" spans="1:18" s="150" customFormat="1" x14ac:dyDescent="0.2">
      <c r="A38" s="178"/>
      <c r="B38" s="154" t="s">
        <v>65</v>
      </c>
      <c r="C38" s="179" t="s">
        <v>43</v>
      </c>
      <c r="D38" s="172">
        <v>0</v>
      </c>
      <c r="E38" s="172">
        <v>7</v>
      </c>
      <c r="F38" s="170">
        <f t="shared" si="0"/>
        <v>7</v>
      </c>
      <c r="G38" s="164"/>
      <c r="H38" s="172">
        <v>0</v>
      </c>
      <c r="I38" s="172">
        <v>4</v>
      </c>
      <c r="J38" s="170">
        <f t="shared" si="1"/>
        <v>4</v>
      </c>
      <c r="K38" s="164"/>
      <c r="L38" s="173">
        <v>0</v>
      </c>
      <c r="M38" s="173">
        <v>0</v>
      </c>
      <c r="N38" s="170">
        <f t="shared" si="4"/>
        <v>0</v>
      </c>
      <c r="O38" s="164"/>
      <c r="P38" s="170">
        <f t="shared" si="2"/>
        <v>11</v>
      </c>
      <c r="Q38" s="174"/>
      <c r="R38" s="175"/>
    </row>
    <row r="39" spans="1:18" s="150" customFormat="1" x14ac:dyDescent="0.2">
      <c r="A39" s="178"/>
      <c r="B39" s="154" t="s">
        <v>66</v>
      </c>
      <c r="C39" s="179" t="s">
        <v>43</v>
      </c>
      <c r="D39" s="172">
        <v>0</v>
      </c>
      <c r="E39" s="172">
        <v>26</v>
      </c>
      <c r="F39" s="170">
        <f t="shared" si="0"/>
        <v>26</v>
      </c>
      <c r="G39" s="164"/>
      <c r="H39" s="172">
        <v>0</v>
      </c>
      <c r="I39" s="172">
        <v>36</v>
      </c>
      <c r="J39" s="170">
        <f t="shared" si="1"/>
        <v>36</v>
      </c>
      <c r="K39" s="164"/>
      <c r="L39" s="172">
        <v>0</v>
      </c>
      <c r="M39" s="172">
        <v>5</v>
      </c>
      <c r="N39" s="170">
        <f t="shared" si="4"/>
        <v>5</v>
      </c>
      <c r="O39" s="164"/>
      <c r="P39" s="170">
        <f t="shared" si="2"/>
        <v>67</v>
      </c>
      <c r="Q39" s="174"/>
      <c r="R39" s="175"/>
    </row>
    <row r="40" spans="1:18" s="150" customFormat="1" x14ac:dyDescent="0.2">
      <c r="A40" s="178"/>
      <c r="B40" s="154" t="s">
        <v>67</v>
      </c>
      <c r="C40" s="179" t="s">
        <v>43</v>
      </c>
      <c r="D40" s="172">
        <v>0</v>
      </c>
      <c r="E40" s="172">
        <v>97</v>
      </c>
      <c r="F40" s="170">
        <f t="shared" si="0"/>
        <v>97</v>
      </c>
      <c r="G40" s="164"/>
      <c r="H40" s="172">
        <v>0</v>
      </c>
      <c r="I40" s="172">
        <v>7</v>
      </c>
      <c r="J40" s="172">
        <f t="shared" si="1"/>
        <v>7</v>
      </c>
      <c r="K40" s="164"/>
      <c r="L40" s="173">
        <v>0</v>
      </c>
      <c r="M40" s="173">
        <v>0</v>
      </c>
      <c r="N40" s="170">
        <f t="shared" si="4"/>
        <v>0</v>
      </c>
      <c r="O40" s="164"/>
      <c r="P40" s="170">
        <f t="shared" si="2"/>
        <v>104</v>
      </c>
      <c r="Q40" s="174"/>
      <c r="R40" s="175"/>
    </row>
    <row r="41" spans="1:18" s="150" customFormat="1" x14ac:dyDescent="0.2">
      <c r="A41" s="178"/>
      <c r="B41" s="154" t="s">
        <v>68</v>
      </c>
      <c r="C41" s="179" t="s">
        <v>43</v>
      </c>
      <c r="D41" s="172">
        <v>0</v>
      </c>
      <c r="E41" s="172">
        <v>10</v>
      </c>
      <c r="F41" s="170">
        <f t="shared" si="0"/>
        <v>10</v>
      </c>
      <c r="G41" s="164"/>
      <c r="H41" s="173">
        <v>0</v>
      </c>
      <c r="I41" s="173">
        <v>0</v>
      </c>
      <c r="J41" s="170">
        <f t="shared" si="1"/>
        <v>0</v>
      </c>
      <c r="K41" s="164"/>
      <c r="L41" s="173">
        <v>0</v>
      </c>
      <c r="M41" s="173">
        <v>0</v>
      </c>
      <c r="N41" s="170">
        <f t="shared" si="4"/>
        <v>0</v>
      </c>
      <c r="O41" s="164"/>
      <c r="P41" s="170">
        <f t="shared" si="2"/>
        <v>10</v>
      </c>
      <c r="Q41" s="174"/>
      <c r="R41" s="175"/>
    </row>
    <row r="42" spans="1:18" s="150" customFormat="1" x14ac:dyDescent="0.2">
      <c r="A42" s="178"/>
      <c r="B42" s="154" t="s">
        <v>69</v>
      </c>
      <c r="C42" s="171" t="s">
        <v>38</v>
      </c>
      <c r="D42" s="172">
        <v>0</v>
      </c>
      <c r="E42" s="172">
        <v>1</v>
      </c>
      <c r="F42" s="170">
        <f t="shared" si="0"/>
        <v>1</v>
      </c>
      <c r="G42" s="164"/>
      <c r="H42" s="172">
        <v>0</v>
      </c>
      <c r="I42" s="172">
        <v>0</v>
      </c>
      <c r="J42" s="170">
        <f t="shared" si="1"/>
        <v>0</v>
      </c>
      <c r="K42" s="164"/>
      <c r="L42" s="173">
        <v>0</v>
      </c>
      <c r="M42" s="173">
        <v>0</v>
      </c>
      <c r="N42" s="170">
        <f t="shared" si="4"/>
        <v>0</v>
      </c>
      <c r="O42" s="164"/>
      <c r="P42" s="170">
        <f t="shared" si="2"/>
        <v>1</v>
      </c>
      <c r="Q42" s="174"/>
      <c r="R42" s="175"/>
    </row>
    <row r="43" spans="1:18" s="150" customFormat="1" x14ac:dyDescent="0.2">
      <c r="A43" s="178"/>
      <c r="B43" s="154" t="s">
        <v>70</v>
      </c>
      <c r="C43" s="171" t="s">
        <v>38</v>
      </c>
      <c r="D43" s="172">
        <v>0</v>
      </c>
      <c r="E43" s="172">
        <v>27</v>
      </c>
      <c r="F43" s="170">
        <f t="shared" si="0"/>
        <v>27</v>
      </c>
      <c r="G43" s="164"/>
      <c r="H43" s="172">
        <v>0</v>
      </c>
      <c r="I43" s="172">
        <v>29</v>
      </c>
      <c r="J43" s="170">
        <f t="shared" si="1"/>
        <v>29</v>
      </c>
      <c r="K43" s="164"/>
      <c r="L43" s="172">
        <v>0</v>
      </c>
      <c r="M43" s="172">
        <v>16</v>
      </c>
      <c r="N43" s="170">
        <f t="shared" si="4"/>
        <v>16</v>
      </c>
      <c r="O43" s="164"/>
      <c r="P43" s="170">
        <f t="shared" si="2"/>
        <v>72</v>
      </c>
      <c r="Q43" s="174"/>
      <c r="R43" s="175"/>
    </row>
    <row r="44" spans="1:18" s="150" customFormat="1" x14ac:dyDescent="0.2">
      <c r="A44" s="178"/>
      <c r="B44" s="154" t="s">
        <v>71</v>
      </c>
      <c r="C44" s="171" t="s">
        <v>38</v>
      </c>
      <c r="D44" s="172">
        <v>0</v>
      </c>
      <c r="E44" s="172">
        <v>143</v>
      </c>
      <c r="F44" s="170">
        <f t="shared" si="0"/>
        <v>143</v>
      </c>
      <c r="G44" s="164"/>
      <c r="H44" s="172">
        <v>0</v>
      </c>
      <c r="I44" s="172">
        <v>60</v>
      </c>
      <c r="J44" s="170">
        <f t="shared" si="1"/>
        <v>60</v>
      </c>
      <c r="K44" s="164"/>
      <c r="L44" s="173">
        <v>0</v>
      </c>
      <c r="M44" s="173">
        <v>0</v>
      </c>
      <c r="N44" s="170">
        <f t="shared" si="4"/>
        <v>0</v>
      </c>
      <c r="O44" s="164"/>
      <c r="P44" s="170">
        <f t="shared" si="2"/>
        <v>203</v>
      </c>
      <c r="Q44" s="174"/>
      <c r="R44" s="175"/>
    </row>
    <row r="45" spans="1:18" s="150" customFormat="1" x14ac:dyDescent="0.2">
      <c r="A45" s="178"/>
      <c r="B45" s="154" t="s">
        <v>72</v>
      </c>
      <c r="C45" s="171" t="s">
        <v>38</v>
      </c>
      <c r="D45" s="172">
        <v>0</v>
      </c>
      <c r="E45" s="172">
        <v>154</v>
      </c>
      <c r="F45" s="170">
        <f t="shared" si="0"/>
        <v>154</v>
      </c>
      <c r="G45" s="164"/>
      <c r="H45" s="172">
        <v>0</v>
      </c>
      <c r="I45" s="172">
        <v>77</v>
      </c>
      <c r="J45" s="170">
        <f t="shared" si="1"/>
        <v>77</v>
      </c>
      <c r="K45" s="164"/>
      <c r="L45" s="173">
        <v>0</v>
      </c>
      <c r="M45" s="173">
        <v>0</v>
      </c>
      <c r="N45" s="170">
        <f t="shared" si="4"/>
        <v>0</v>
      </c>
      <c r="O45" s="164"/>
      <c r="P45" s="170">
        <f t="shared" si="2"/>
        <v>231</v>
      </c>
      <c r="Q45" s="174"/>
      <c r="R45" s="175"/>
    </row>
    <row r="46" spans="1:18" s="150" customFormat="1" x14ac:dyDescent="0.2">
      <c r="A46" s="178"/>
      <c r="B46" s="154" t="s">
        <v>73</v>
      </c>
      <c r="C46" s="171" t="s">
        <v>38</v>
      </c>
      <c r="D46" s="172">
        <v>0</v>
      </c>
      <c r="E46" s="172">
        <v>7</v>
      </c>
      <c r="F46" s="170">
        <f t="shared" si="0"/>
        <v>7</v>
      </c>
      <c r="G46" s="164"/>
      <c r="H46" s="172">
        <v>0</v>
      </c>
      <c r="I46" s="172">
        <v>106</v>
      </c>
      <c r="J46" s="170">
        <f t="shared" si="1"/>
        <v>106</v>
      </c>
      <c r="K46" s="164"/>
      <c r="L46" s="172">
        <v>0</v>
      </c>
      <c r="M46" s="172">
        <v>6</v>
      </c>
      <c r="N46" s="170">
        <f t="shared" si="4"/>
        <v>6</v>
      </c>
      <c r="O46" s="164"/>
      <c r="P46" s="170">
        <f t="shared" si="2"/>
        <v>119</v>
      </c>
      <c r="Q46" s="174"/>
      <c r="R46" s="175"/>
    </row>
    <row r="47" spans="1:18" s="150" customFormat="1" x14ac:dyDescent="0.2">
      <c r="A47" s="178"/>
      <c r="B47" s="154" t="s">
        <v>238</v>
      </c>
      <c r="C47" s="171" t="s">
        <v>38</v>
      </c>
      <c r="D47" s="173">
        <v>0</v>
      </c>
      <c r="E47" s="173">
        <v>0</v>
      </c>
      <c r="F47" s="170">
        <f t="shared" si="0"/>
        <v>0</v>
      </c>
      <c r="G47" s="164"/>
      <c r="H47" s="172">
        <v>0</v>
      </c>
      <c r="I47" s="172">
        <v>3</v>
      </c>
      <c r="J47" s="170">
        <f t="shared" si="1"/>
        <v>3</v>
      </c>
      <c r="K47" s="164"/>
      <c r="L47" s="173">
        <v>0</v>
      </c>
      <c r="M47" s="173">
        <v>0</v>
      </c>
      <c r="N47" s="170">
        <f t="shared" si="4"/>
        <v>0</v>
      </c>
      <c r="O47" s="164"/>
      <c r="P47" s="170">
        <f t="shared" si="2"/>
        <v>3</v>
      </c>
      <c r="Q47" s="174"/>
      <c r="R47" s="175"/>
    </row>
    <row r="48" spans="1:18" s="150" customFormat="1" x14ac:dyDescent="0.2">
      <c r="A48" s="178"/>
      <c r="B48" s="154" t="s">
        <v>74</v>
      </c>
      <c r="C48" s="179" t="s">
        <v>43</v>
      </c>
      <c r="D48" s="173">
        <v>0</v>
      </c>
      <c r="E48" s="173">
        <v>0</v>
      </c>
      <c r="F48" s="170">
        <f t="shared" si="0"/>
        <v>0</v>
      </c>
      <c r="G48" s="164"/>
      <c r="H48" s="172">
        <v>0</v>
      </c>
      <c r="I48" s="172">
        <v>12</v>
      </c>
      <c r="J48" s="170">
        <f t="shared" si="1"/>
        <v>12</v>
      </c>
      <c r="K48" s="164"/>
      <c r="L48" s="172">
        <v>0</v>
      </c>
      <c r="M48" s="172">
        <v>5</v>
      </c>
      <c r="N48" s="170">
        <f t="shared" si="4"/>
        <v>5</v>
      </c>
      <c r="O48" s="164"/>
      <c r="P48" s="170">
        <f t="shared" si="2"/>
        <v>17</v>
      </c>
      <c r="Q48" s="174"/>
      <c r="R48" s="175"/>
    </row>
    <row r="49" spans="1:18" s="150" customFormat="1" x14ac:dyDescent="0.2">
      <c r="A49" s="178"/>
      <c r="B49" s="154" t="s">
        <v>75</v>
      </c>
      <c r="C49" s="179" t="s">
        <v>43</v>
      </c>
      <c r="D49" s="172">
        <v>0</v>
      </c>
      <c r="E49" s="172">
        <v>244</v>
      </c>
      <c r="F49" s="170">
        <f t="shared" si="0"/>
        <v>244</v>
      </c>
      <c r="G49" s="164"/>
      <c r="H49" s="172">
        <v>0</v>
      </c>
      <c r="I49" s="172">
        <v>152</v>
      </c>
      <c r="J49" s="170">
        <f t="shared" si="1"/>
        <v>152</v>
      </c>
      <c r="K49" s="164"/>
      <c r="L49" s="173">
        <v>0</v>
      </c>
      <c r="M49" s="173">
        <v>0</v>
      </c>
      <c r="N49" s="170">
        <f t="shared" si="4"/>
        <v>0</v>
      </c>
      <c r="O49" s="164"/>
      <c r="P49" s="170">
        <f t="shared" si="2"/>
        <v>396</v>
      </c>
      <c r="Q49" s="174"/>
      <c r="R49" s="175"/>
    </row>
    <row r="50" spans="1:18" s="150" customFormat="1" x14ac:dyDescent="0.2">
      <c r="A50" s="178"/>
      <c r="B50" s="154" t="s">
        <v>76</v>
      </c>
      <c r="C50" s="171" t="s">
        <v>38</v>
      </c>
      <c r="D50" s="172">
        <v>0</v>
      </c>
      <c r="E50" s="172">
        <v>5</v>
      </c>
      <c r="F50" s="170">
        <f t="shared" si="0"/>
        <v>5</v>
      </c>
      <c r="G50" s="164"/>
      <c r="H50" s="173">
        <v>0</v>
      </c>
      <c r="I50" s="173">
        <v>0</v>
      </c>
      <c r="J50" s="170">
        <f t="shared" si="1"/>
        <v>0</v>
      </c>
      <c r="K50" s="164"/>
      <c r="L50" s="173">
        <v>0</v>
      </c>
      <c r="M50" s="173">
        <v>0</v>
      </c>
      <c r="N50" s="170">
        <f t="shared" si="4"/>
        <v>0</v>
      </c>
      <c r="O50" s="164"/>
      <c r="P50" s="170">
        <f t="shared" si="2"/>
        <v>5</v>
      </c>
      <c r="Q50" s="174"/>
      <c r="R50" s="175"/>
    </row>
    <row r="51" spans="1:18" s="150" customFormat="1" x14ac:dyDescent="0.2">
      <c r="A51" s="178"/>
      <c r="B51" s="154" t="s">
        <v>77</v>
      </c>
      <c r="C51" s="179" t="s">
        <v>43</v>
      </c>
      <c r="D51" s="172">
        <v>0</v>
      </c>
      <c r="E51" s="172">
        <v>173</v>
      </c>
      <c r="F51" s="170">
        <f t="shared" si="0"/>
        <v>173</v>
      </c>
      <c r="G51" s="164"/>
      <c r="H51" s="172">
        <v>0</v>
      </c>
      <c r="I51" s="172">
        <v>78</v>
      </c>
      <c r="J51" s="170">
        <f t="shared" si="1"/>
        <v>78</v>
      </c>
      <c r="K51" s="164"/>
      <c r="L51" s="173">
        <v>0</v>
      </c>
      <c r="M51" s="173">
        <v>0</v>
      </c>
      <c r="N51" s="170">
        <f t="shared" si="4"/>
        <v>0</v>
      </c>
      <c r="O51" s="164"/>
      <c r="P51" s="170">
        <f t="shared" si="2"/>
        <v>251</v>
      </c>
      <c r="Q51" s="174"/>
      <c r="R51" s="175"/>
    </row>
    <row r="52" spans="1:18" s="150" customFormat="1" x14ac:dyDescent="0.2">
      <c r="A52" s="178"/>
      <c r="B52" s="154" t="s">
        <v>78</v>
      </c>
      <c r="C52" s="171" t="s">
        <v>38</v>
      </c>
      <c r="D52" s="172">
        <v>0</v>
      </c>
      <c r="E52" s="172">
        <v>17</v>
      </c>
      <c r="F52" s="170">
        <f t="shared" si="0"/>
        <v>17</v>
      </c>
      <c r="G52" s="164"/>
      <c r="H52" s="172">
        <v>0</v>
      </c>
      <c r="I52" s="172">
        <v>7</v>
      </c>
      <c r="J52" s="170">
        <f t="shared" si="1"/>
        <v>7</v>
      </c>
      <c r="K52" s="164"/>
      <c r="L52" s="173">
        <v>0</v>
      </c>
      <c r="M52" s="173">
        <v>0</v>
      </c>
      <c r="N52" s="170">
        <f t="shared" si="4"/>
        <v>0</v>
      </c>
      <c r="O52" s="164"/>
      <c r="P52" s="170">
        <f t="shared" si="2"/>
        <v>24</v>
      </c>
      <c r="Q52" s="174"/>
      <c r="R52" s="175"/>
    </row>
    <row r="53" spans="1:18" s="150" customFormat="1" x14ac:dyDescent="0.2">
      <c r="A53" s="178"/>
      <c r="B53" s="154" t="s">
        <v>79</v>
      </c>
      <c r="C53" s="179" t="s">
        <v>43</v>
      </c>
      <c r="D53" s="173">
        <v>0</v>
      </c>
      <c r="E53" s="173">
        <v>0</v>
      </c>
      <c r="F53" s="170">
        <f t="shared" si="0"/>
        <v>0</v>
      </c>
      <c r="G53" s="164"/>
      <c r="H53" s="172">
        <v>0</v>
      </c>
      <c r="I53" s="172">
        <v>1</v>
      </c>
      <c r="J53" s="170">
        <f t="shared" si="1"/>
        <v>1</v>
      </c>
      <c r="K53" s="164"/>
      <c r="L53" s="173">
        <v>0</v>
      </c>
      <c r="M53" s="173">
        <v>0</v>
      </c>
      <c r="N53" s="170">
        <f t="shared" si="4"/>
        <v>0</v>
      </c>
      <c r="O53" s="164"/>
      <c r="P53" s="170">
        <f t="shared" si="2"/>
        <v>1</v>
      </c>
      <c r="Q53" s="174"/>
      <c r="R53" s="175"/>
    </row>
    <row r="54" spans="1:18" s="150" customFormat="1" x14ac:dyDescent="0.2">
      <c r="A54" s="178"/>
      <c r="B54" s="154" t="s">
        <v>80</v>
      </c>
      <c r="C54" s="179" t="s">
        <v>43</v>
      </c>
      <c r="D54" s="172">
        <v>0</v>
      </c>
      <c r="E54" s="172">
        <v>3</v>
      </c>
      <c r="F54" s="170">
        <f t="shared" si="0"/>
        <v>3</v>
      </c>
      <c r="G54" s="164"/>
      <c r="H54" s="172">
        <v>0</v>
      </c>
      <c r="I54" s="172">
        <v>2</v>
      </c>
      <c r="J54" s="170">
        <f t="shared" si="1"/>
        <v>2</v>
      </c>
      <c r="K54" s="164"/>
      <c r="L54" s="173">
        <v>0</v>
      </c>
      <c r="M54" s="173">
        <v>0</v>
      </c>
      <c r="N54" s="170">
        <f t="shared" si="4"/>
        <v>0</v>
      </c>
      <c r="O54" s="164"/>
      <c r="P54" s="170">
        <f t="shared" si="2"/>
        <v>5</v>
      </c>
      <c r="Q54" s="174"/>
      <c r="R54" s="175"/>
    </row>
    <row r="55" spans="1:18" s="150" customFormat="1" x14ac:dyDescent="0.2">
      <c r="A55" s="178"/>
      <c r="B55" s="154" t="s">
        <v>81</v>
      </c>
      <c r="C55" s="179" t="s">
        <v>43</v>
      </c>
      <c r="D55" s="172">
        <v>0</v>
      </c>
      <c r="E55" s="172">
        <v>8</v>
      </c>
      <c r="F55" s="170">
        <f t="shared" si="0"/>
        <v>8</v>
      </c>
      <c r="G55" s="164"/>
      <c r="H55" s="172">
        <v>0</v>
      </c>
      <c r="I55" s="172">
        <v>16</v>
      </c>
      <c r="J55" s="170">
        <f t="shared" si="1"/>
        <v>16</v>
      </c>
      <c r="K55" s="164"/>
      <c r="L55" s="173">
        <v>0</v>
      </c>
      <c r="M55" s="173">
        <v>0</v>
      </c>
      <c r="N55" s="170">
        <f t="shared" si="4"/>
        <v>0</v>
      </c>
      <c r="O55" s="164"/>
      <c r="P55" s="170">
        <f t="shared" si="2"/>
        <v>24</v>
      </c>
      <c r="Q55" s="174"/>
      <c r="R55" s="175"/>
    </row>
    <row r="56" spans="1:18" s="150" customFormat="1" x14ac:dyDescent="0.2">
      <c r="A56" s="178"/>
      <c r="B56" s="154" t="s">
        <v>82</v>
      </c>
      <c r="C56" s="171" t="s">
        <v>38</v>
      </c>
      <c r="D56" s="172">
        <v>0</v>
      </c>
      <c r="E56" s="172">
        <v>4</v>
      </c>
      <c r="F56" s="170">
        <f t="shared" si="0"/>
        <v>4</v>
      </c>
      <c r="G56" s="164"/>
      <c r="H56" s="172">
        <v>0</v>
      </c>
      <c r="I56" s="172">
        <v>2</v>
      </c>
      <c r="J56" s="170">
        <f t="shared" si="1"/>
        <v>2</v>
      </c>
      <c r="K56" s="164"/>
      <c r="L56" s="173">
        <v>0</v>
      </c>
      <c r="M56" s="173">
        <v>0</v>
      </c>
      <c r="N56" s="170">
        <f t="shared" si="4"/>
        <v>0</v>
      </c>
      <c r="O56" s="164"/>
      <c r="P56" s="170">
        <f t="shared" si="2"/>
        <v>6</v>
      </c>
      <c r="Q56" s="174"/>
      <c r="R56" s="175"/>
    </row>
    <row r="57" spans="1:18" s="150" customFormat="1" x14ac:dyDescent="0.2">
      <c r="A57" s="178"/>
      <c r="B57" s="154" t="s">
        <v>83</v>
      </c>
      <c r="C57" s="179" t="s">
        <v>43</v>
      </c>
      <c r="D57" s="172">
        <v>0</v>
      </c>
      <c r="E57" s="172">
        <v>5</v>
      </c>
      <c r="F57" s="170">
        <f t="shared" si="0"/>
        <v>5</v>
      </c>
      <c r="G57" s="164"/>
      <c r="H57" s="172">
        <v>0</v>
      </c>
      <c r="I57" s="172">
        <v>2</v>
      </c>
      <c r="J57" s="170">
        <f t="shared" si="1"/>
        <v>2</v>
      </c>
      <c r="K57" s="164"/>
      <c r="L57" s="173">
        <v>0</v>
      </c>
      <c r="M57" s="173">
        <v>0</v>
      </c>
      <c r="N57" s="170">
        <f t="shared" si="4"/>
        <v>0</v>
      </c>
      <c r="O57" s="164"/>
      <c r="P57" s="170">
        <f t="shared" si="2"/>
        <v>7</v>
      </c>
      <c r="Q57" s="174"/>
      <c r="R57" s="175"/>
    </row>
    <row r="58" spans="1:18" s="150" customFormat="1" x14ac:dyDescent="0.2">
      <c r="A58" s="178" t="s">
        <v>209</v>
      </c>
      <c r="B58" s="154" t="s">
        <v>84</v>
      </c>
      <c r="C58" s="179" t="s">
        <v>43</v>
      </c>
      <c r="D58" s="172">
        <v>0</v>
      </c>
      <c r="E58" s="172">
        <v>8</v>
      </c>
      <c r="F58" s="170">
        <f t="shared" si="0"/>
        <v>8</v>
      </c>
      <c r="G58" s="164"/>
      <c r="H58" s="172">
        <v>0</v>
      </c>
      <c r="I58" s="172">
        <v>6</v>
      </c>
      <c r="J58" s="170">
        <f t="shared" si="1"/>
        <v>6</v>
      </c>
      <c r="K58" s="164"/>
      <c r="L58" s="172">
        <v>0</v>
      </c>
      <c r="M58" s="172">
        <v>7</v>
      </c>
      <c r="N58" s="170">
        <f t="shared" si="4"/>
        <v>7</v>
      </c>
      <c r="O58" s="164"/>
      <c r="P58" s="170">
        <f t="shared" si="2"/>
        <v>21</v>
      </c>
      <c r="Q58" s="174"/>
      <c r="R58" s="175"/>
    </row>
    <row r="59" spans="1:18" s="150" customFormat="1" x14ac:dyDescent="0.2">
      <c r="A59" s="178"/>
      <c r="B59" s="154" t="s">
        <v>85</v>
      </c>
      <c r="C59" s="171" t="s">
        <v>38</v>
      </c>
      <c r="D59" s="172">
        <v>0</v>
      </c>
      <c r="E59" s="172">
        <v>7</v>
      </c>
      <c r="F59" s="170">
        <f t="shared" si="0"/>
        <v>7</v>
      </c>
      <c r="G59" s="164"/>
      <c r="H59" s="172">
        <v>0</v>
      </c>
      <c r="I59" s="172">
        <v>146</v>
      </c>
      <c r="J59" s="170">
        <f t="shared" si="1"/>
        <v>146</v>
      </c>
      <c r="K59" s="164"/>
      <c r="L59" s="172">
        <v>0</v>
      </c>
      <c r="M59" s="172">
        <v>60</v>
      </c>
      <c r="N59" s="170">
        <f t="shared" si="4"/>
        <v>60</v>
      </c>
      <c r="O59" s="164"/>
      <c r="P59" s="170">
        <f t="shared" si="2"/>
        <v>213</v>
      </c>
      <c r="Q59" s="174"/>
      <c r="R59" s="175"/>
    </row>
    <row r="60" spans="1:18" s="150" customFormat="1" x14ac:dyDescent="0.2">
      <c r="A60" s="178"/>
      <c r="B60" s="154" t="s">
        <v>86</v>
      </c>
      <c r="C60" s="171" t="s">
        <v>38</v>
      </c>
      <c r="D60" s="172">
        <v>0</v>
      </c>
      <c r="E60" s="172">
        <v>5</v>
      </c>
      <c r="F60" s="170">
        <f t="shared" si="0"/>
        <v>5</v>
      </c>
      <c r="G60" s="164"/>
      <c r="H60" s="172">
        <v>0</v>
      </c>
      <c r="I60" s="172">
        <v>6</v>
      </c>
      <c r="J60" s="170">
        <f t="shared" si="1"/>
        <v>6</v>
      </c>
      <c r="K60" s="164"/>
      <c r="L60" s="173">
        <v>0</v>
      </c>
      <c r="M60" s="173">
        <v>0</v>
      </c>
      <c r="N60" s="170">
        <f t="shared" si="4"/>
        <v>0</v>
      </c>
      <c r="O60" s="164"/>
      <c r="P60" s="170">
        <f t="shared" si="2"/>
        <v>11</v>
      </c>
      <c r="Q60" s="174"/>
      <c r="R60" s="175"/>
    </row>
    <row r="61" spans="1:18" s="150" customFormat="1" x14ac:dyDescent="0.2">
      <c r="A61" s="178"/>
      <c r="B61" s="154" t="s">
        <v>87</v>
      </c>
      <c r="C61" s="171" t="s">
        <v>38</v>
      </c>
      <c r="D61" s="172">
        <v>0</v>
      </c>
      <c r="E61" s="172">
        <v>15</v>
      </c>
      <c r="F61" s="170">
        <f t="shared" si="0"/>
        <v>15</v>
      </c>
      <c r="G61" s="164"/>
      <c r="H61" s="172">
        <v>0</v>
      </c>
      <c r="I61" s="172">
        <v>54</v>
      </c>
      <c r="J61" s="170">
        <f t="shared" si="1"/>
        <v>54</v>
      </c>
      <c r="K61" s="164"/>
      <c r="L61" s="173">
        <v>0</v>
      </c>
      <c r="M61" s="173">
        <v>0</v>
      </c>
      <c r="N61" s="170">
        <f t="shared" si="4"/>
        <v>0</v>
      </c>
      <c r="O61" s="164"/>
      <c r="P61" s="170">
        <f t="shared" si="2"/>
        <v>69</v>
      </c>
      <c r="Q61" s="174"/>
      <c r="R61" s="175"/>
    </row>
    <row r="62" spans="1:18" s="150" customFormat="1" x14ac:dyDescent="0.2">
      <c r="A62" s="178"/>
      <c r="B62" s="154" t="s">
        <v>88</v>
      </c>
      <c r="C62" s="179" t="s">
        <v>43</v>
      </c>
      <c r="D62" s="172">
        <v>0</v>
      </c>
      <c r="E62" s="172">
        <v>81</v>
      </c>
      <c r="F62" s="170">
        <f t="shared" si="0"/>
        <v>81</v>
      </c>
      <c r="G62" s="164"/>
      <c r="H62" s="172">
        <v>0</v>
      </c>
      <c r="I62" s="172">
        <v>116</v>
      </c>
      <c r="J62" s="170">
        <f t="shared" si="1"/>
        <v>116</v>
      </c>
      <c r="K62" s="164"/>
      <c r="L62" s="173">
        <v>0</v>
      </c>
      <c r="M62" s="173">
        <v>0</v>
      </c>
      <c r="N62" s="170">
        <f t="shared" si="4"/>
        <v>0</v>
      </c>
      <c r="O62" s="164"/>
      <c r="P62" s="170">
        <f t="shared" si="2"/>
        <v>197</v>
      </c>
      <c r="Q62" s="174"/>
      <c r="R62" s="175"/>
    </row>
    <row r="63" spans="1:18" s="150" customFormat="1" x14ac:dyDescent="0.2">
      <c r="A63" s="178"/>
      <c r="B63" s="154" t="s">
        <v>89</v>
      </c>
      <c r="C63" s="171" t="s">
        <v>38</v>
      </c>
      <c r="D63" s="172">
        <v>0</v>
      </c>
      <c r="E63" s="172">
        <v>58</v>
      </c>
      <c r="F63" s="170">
        <f t="shared" si="0"/>
        <v>58</v>
      </c>
      <c r="G63" s="164"/>
      <c r="H63" s="172">
        <v>0</v>
      </c>
      <c r="I63" s="172">
        <v>19</v>
      </c>
      <c r="J63" s="170">
        <f t="shared" si="1"/>
        <v>19</v>
      </c>
      <c r="K63" s="164"/>
      <c r="L63" s="173">
        <v>0</v>
      </c>
      <c r="M63" s="173">
        <v>0</v>
      </c>
      <c r="N63" s="170">
        <f t="shared" si="4"/>
        <v>0</v>
      </c>
      <c r="O63" s="164"/>
      <c r="P63" s="170">
        <f t="shared" si="2"/>
        <v>77</v>
      </c>
      <c r="Q63" s="174"/>
      <c r="R63" s="175"/>
    </row>
    <row r="64" spans="1:18" s="150" customFormat="1" x14ac:dyDescent="0.2">
      <c r="A64" s="178"/>
      <c r="B64" s="154" t="s">
        <v>90</v>
      </c>
      <c r="C64" s="179" t="s">
        <v>43</v>
      </c>
      <c r="D64" s="172">
        <v>0</v>
      </c>
      <c r="E64" s="172">
        <v>8</v>
      </c>
      <c r="F64" s="170">
        <f t="shared" si="0"/>
        <v>8</v>
      </c>
      <c r="G64" s="164"/>
      <c r="H64" s="172">
        <v>0</v>
      </c>
      <c r="I64" s="172">
        <v>2</v>
      </c>
      <c r="J64" s="170">
        <f t="shared" si="1"/>
        <v>2</v>
      </c>
      <c r="K64" s="164"/>
      <c r="L64" s="172">
        <v>0</v>
      </c>
      <c r="M64" s="172">
        <v>0</v>
      </c>
      <c r="N64" s="170">
        <f t="shared" si="4"/>
        <v>0</v>
      </c>
      <c r="O64" s="164"/>
      <c r="P64" s="170">
        <f t="shared" si="2"/>
        <v>10</v>
      </c>
      <c r="Q64" s="174"/>
      <c r="R64" s="175"/>
    </row>
    <row r="65" spans="1:18" s="150" customFormat="1" x14ac:dyDescent="0.2">
      <c r="A65" s="178"/>
      <c r="B65" s="154" t="s">
        <v>11</v>
      </c>
      <c r="C65" s="171" t="s">
        <v>38</v>
      </c>
      <c r="D65" s="172">
        <v>79</v>
      </c>
      <c r="E65" s="172">
        <v>301</v>
      </c>
      <c r="F65" s="170">
        <f t="shared" si="0"/>
        <v>380</v>
      </c>
      <c r="G65" s="164"/>
      <c r="H65" s="172">
        <v>0</v>
      </c>
      <c r="I65" s="172">
        <v>432</v>
      </c>
      <c r="J65" s="170">
        <f t="shared" si="1"/>
        <v>432</v>
      </c>
      <c r="K65" s="164"/>
      <c r="L65" s="172">
        <v>4</v>
      </c>
      <c r="M65" s="172">
        <v>28</v>
      </c>
      <c r="N65" s="170">
        <f t="shared" si="4"/>
        <v>32</v>
      </c>
      <c r="O65" s="164"/>
      <c r="P65" s="170">
        <f t="shared" si="2"/>
        <v>844</v>
      </c>
      <c r="Q65" s="174"/>
      <c r="R65" s="175"/>
    </row>
    <row r="66" spans="1:18" s="150" customFormat="1" x14ac:dyDescent="0.2">
      <c r="A66" s="178"/>
      <c r="B66" s="154" t="s">
        <v>91</v>
      </c>
      <c r="C66" s="171" t="s">
        <v>38</v>
      </c>
      <c r="D66" s="172">
        <v>0</v>
      </c>
      <c r="E66" s="172">
        <v>687</v>
      </c>
      <c r="F66" s="170">
        <f t="shared" si="0"/>
        <v>687</v>
      </c>
      <c r="G66" s="164"/>
      <c r="H66" s="172">
        <v>0</v>
      </c>
      <c r="I66" s="172">
        <v>453</v>
      </c>
      <c r="J66" s="170">
        <f t="shared" si="1"/>
        <v>453</v>
      </c>
      <c r="K66" s="164"/>
      <c r="L66" s="173">
        <v>0</v>
      </c>
      <c r="M66" s="173">
        <v>0</v>
      </c>
      <c r="N66" s="170">
        <f t="shared" si="4"/>
        <v>0</v>
      </c>
      <c r="O66" s="164"/>
      <c r="P66" s="170">
        <f t="shared" si="2"/>
        <v>1140</v>
      </c>
      <c r="Q66" s="174"/>
      <c r="R66" s="175"/>
    </row>
    <row r="67" spans="1:18" s="150" customFormat="1" x14ac:dyDescent="0.2">
      <c r="A67" s="178"/>
      <c r="B67" s="154" t="s">
        <v>92</v>
      </c>
      <c r="C67" s="171" t="s">
        <v>38</v>
      </c>
      <c r="D67" s="172">
        <v>0</v>
      </c>
      <c r="E67" s="172">
        <v>8</v>
      </c>
      <c r="F67" s="170">
        <f t="shared" si="0"/>
        <v>8</v>
      </c>
      <c r="G67" s="164"/>
      <c r="H67" s="172">
        <v>0</v>
      </c>
      <c r="I67" s="172">
        <v>7</v>
      </c>
      <c r="J67" s="170">
        <f t="shared" si="1"/>
        <v>7</v>
      </c>
      <c r="K67" s="164"/>
      <c r="L67" s="173">
        <v>0</v>
      </c>
      <c r="M67" s="173">
        <v>0</v>
      </c>
      <c r="N67" s="170">
        <f t="shared" si="4"/>
        <v>0</v>
      </c>
      <c r="O67" s="164"/>
      <c r="P67" s="170">
        <f t="shared" si="2"/>
        <v>15</v>
      </c>
      <c r="Q67" s="174"/>
      <c r="R67" s="175"/>
    </row>
    <row r="68" spans="1:18" s="150" customFormat="1" x14ac:dyDescent="0.2">
      <c r="A68" s="178"/>
      <c r="B68" s="154" t="s">
        <v>93</v>
      </c>
      <c r="C68" s="179" t="s">
        <v>43</v>
      </c>
      <c r="D68" s="172">
        <v>0</v>
      </c>
      <c r="E68" s="172">
        <v>38</v>
      </c>
      <c r="F68" s="170">
        <f t="shared" si="0"/>
        <v>38</v>
      </c>
      <c r="G68" s="164"/>
      <c r="H68" s="172">
        <v>0</v>
      </c>
      <c r="I68" s="172">
        <v>22</v>
      </c>
      <c r="J68" s="170">
        <f t="shared" si="1"/>
        <v>22</v>
      </c>
      <c r="K68" s="164"/>
      <c r="L68" s="173">
        <v>0</v>
      </c>
      <c r="M68" s="173">
        <v>0</v>
      </c>
      <c r="N68" s="170">
        <f t="shared" si="4"/>
        <v>0</v>
      </c>
      <c r="O68" s="164"/>
      <c r="P68" s="170">
        <f t="shared" si="2"/>
        <v>60</v>
      </c>
      <c r="Q68" s="174"/>
      <c r="R68" s="175"/>
    </row>
    <row r="69" spans="1:18" s="150" customFormat="1" x14ac:dyDescent="0.2">
      <c r="A69" s="178"/>
      <c r="B69" s="154" t="s">
        <v>94</v>
      </c>
      <c r="C69" s="179" t="s">
        <v>43</v>
      </c>
      <c r="D69" s="173">
        <v>0</v>
      </c>
      <c r="E69" s="173">
        <v>0</v>
      </c>
      <c r="F69" s="170">
        <f t="shared" si="0"/>
        <v>0</v>
      </c>
      <c r="G69" s="164"/>
      <c r="H69" s="172">
        <v>0</v>
      </c>
      <c r="I69" s="172">
        <v>89</v>
      </c>
      <c r="J69" s="170">
        <f t="shared" si="1"/>
        <v>89</v>
      </c>
      <c r="K69" s="164"/>
      <c r="L69" s="173">
        <v>0</v>
      </c>
      <c r="M69" s="173">
        <v>0</v>
      </c>
      <c r="N69" s="170">
        <f t="shared" si="4"/>
        <v>0</v>
      </c>
      <c r="O69" s="164"/>
      <c r="P69" s="170">
        <f t="shared" si="2"/>
        <v>89</v>
      </c>
      <c r="Q69" s="174"/>
      <c r="R69" s="175"/>
    </row>
    <row r="70" spans="1:18" s="150" customFormat="1" x14ac:dyDescent="0.2">
      <c r="A70" s="178"/>
      <c r="B70" s="154" t="s">
        <v>95</v>
      </c>
      <c r="C70" s="179" t="s">
        <v>43</v>
      </c>
      <c r="D70" s="172">
        <v>0</v>
      </c>
      <c r="E70" s="172">
        <v>30</v>
      </c>
      <c r="F70" s="170">
        <f t="shared" si="0"/>
        <v>30</v>
      </c>
      <c r="G70" s="164"/>
      <c r="H70" s="173">
        <v>0</v>
      </c>
      <c r="I70" s="173">
        <v>0</v>
      </c>
      <c r="J70" s="170">
        <f t="shared" si="1"/>
        <v>0</v>
      </c>
      <c r="K70" s="164"/>
      <c r="L70" s="173">
        <v>0</v>
      </c>
      <c r="M70" s="173">
        <v>0</v>
      </c>
      <c r="N70" s="170">
        <f t="shared" si="4"/>
        <v>0</v>
      </c>
      <c r="O70" s="164"/>
      <c r="P70" s="170">
        <f t="shared" si="2"/>
        <v>30</v>
      </c>
      <c r="Q70" s="174"/>
      <c r="R70" s="175"/>
    </row>
    <row r="71" spans="1:18" s="150" customFormat="1" x14ac:dyDescent="0.2">
      <c r="A71" s="178"/>
      <c r="B71" s="154" t="s">
        <v>239</v>
      </c>
      <c r="C71" s="171" t="s">
        <v>38</v>
      </c>
      <c r="D71" s="172">
        <v>0</v>
      </c>
      <c r="E71" s="172">
        <v>1</v>
      </c>
      <c r="F71" s="170">
        <f t="shared" ref="F71:F134" si="5">SUM(D71:E71)</f>
        <v>1</v>
      </c>
      <c r="G71" s="164"/>
      <c r="H71" s="173">
        <v>0</v>
      </c>
      <c r="I71" s="173">
        <v>0</v>
      </c>
      <c r="J71" s="170">
        <f t="shared" ref="J71:J134" si="6">SUM(H71:I71)</f>
        <v>0</v>
      </c>
      <c r="K71" s="164"/>
      <c r="L71" s="173">
        <v>0</v>
      </c>
      <c r="M71" s="173">
        <v>0</v>
      </c>
      <c r="N71" s="170">
        <f t="shared" si="4"/>
        <v>0</v>
      </c>
      <c r="O71" s="164"/>
      <c r="P71" s="170">
        <f t="shared" ref="P71:P134" si="7">+N71+J71+F71</f>
        <v>1</v>
      </c>
      <c r="Q71" s="174"/>
      <c r="R71" s="175"/>
    </row>
    <row r="72" spans="1:18" s="150" customFormat="1" x14ac:dyDescent="0.2">
      <c r="A72" s="178"/>
      <c r="B72" s="154" t="s">
        <v>96</v>
      </c>
      <c r="C72" s="171" t="s">
        <v>38</v>
      </c>
      <c r="D72" s="172">
        <v>0</v>
      </c>
      <c r="E72" s="172">
        <v>36</v>
      </c>
      <c r="F72" s="170">
        <f t="shared" si="5"/>
        <v>36</v>
      </c>
      <c r="G72" s="164"/>
      <c r="H72" s="172">
        <v>0</v>
      </c>
      <c r="I72" s="172">
        <v>11</v>
      </c>
      <c r="J72" s="170">
        <f t="shared" si="6"/>
        <v>11</v>
      </c>
      <c r="K72" s="164"/>
      <c r="L72" s="173">
        <v>0</v>
      </c>
      <c r="M72" s="173">
        <v>0</v>
      </c>
      <c r="N72" s="170">
        <f t="shared" ref="N72:N137" si="8">SUM(L72:M72)</f>
        <v>0</v>
      </c>
      <c r="O72" s="164"/>
      <c r="P72" s="170">
        <f t="shared" si="7"/>
        <v>47</v>
      </c>
      <c r="Q72" s="174"/>
      <c r="R72" s="175"/>
    </row>
    <row r="73" spans="1:18" s="150" customFormat="1" x14ac:dyDescent="0.2">
      <c r="A73" s="178"/>
      <c r="B73" s="154" t="s">
        <v>97</v>
      </c>
      <c r="C73" s="179" t="s">
        <v>43</v>
      </c>
      <c r="D73" s="172">
        <v>0</v>
      </c>
      <c r="E73" s="172">
        <v>1139</v>
      </c>
      <c r="F73" s="170">
        <f t="shared" si="5"/>
        <v>1139</v>
      </c>
      <c r="G73" s="164"/>
      <c r="H73" s="172">
        <v>0</v>
      </c>
      <c r="I73" s="172">
        <v>416</v>
      </c>
      <c r="J73" s="170">
        <f t="shared" si="6"/>
        <v>416</v>
      </c>
      <c r="K73" s="164"/>
      <c r="L73" s="172">
        <v>0</v>
      </c>
      <c r="M73" s="172">
        <v>8</v>
      </c>
      <c r="N73" s="170">
        <f t="shared" si="8"/>
        <v>8</v>
      </c>
      <c r="O73" s="164"/>
      <c r="P73" s="170">
        <f t="shared" si="7"/>
        <v>1563</v>
      </c>
      <c r="Q73" s="174"/>
      <c r="R73" s="175"/>
    </row>
    <row r="74" spans="1:18" s="150" customFormat="1" x14ac:dyDescent="0.2">
      <c r="A74" s="178"/>
      <c r="B74" s="154" t="s">
        <v>98</v>
      </c>
      <c r="C74" s="171" t="s">
        <v>38</v>
      </c>
      <c r="D74" s="172">
        <v>0</v>
      </c>
      <c r="E74" s="172">
        <v>27</v>
      </c>
      <c r="F74" s="170">
        <f t="shared" si="5"/>
        <v>27</v>
      </c>
      <c r="G74" s="164"/>
      <c r="H74" s="172">
        <v>0</v>
      </c>
      <c r="I74" s="172">
        <v>18</v>
      </c>
      <c r="J74" s="170">
        <f t="shared" si="6"/>
        <v>18</v>
      </c>
      <c r="K74" s="164"/>
      <c r="L74" s="173">
        <v>0</v>
      </c>
      <c r="M74" s="173">
        <v>0</v>
      </c>
      <c r="N74" s="170">
        <f t="shared" si="8"/>
        <v>0</v>
      </c>
      <c r="O74" s="164"/>
      <c r="P74" s="170">
        <f t="shared" si="7"/>
        <v>45</v>
      </c>
      <c r="Q74" s="174"/>
      <c r="R74" s="175"/>
    </row>
    <row r="75" spans="1:18" s="150" customFormat="1" x14ac:dyDescent="0.2">
      <c r="A75" s="178"/>
      <c r="B75" s="154" t="s">
        <v>99</v>
      </c>
      <c r="C75" s="171" t="s">
        <v>38</v>
      </c>
      <c r="D75" s="172">
        <v>0</v>
      </c>
      <c r="E75" s="172">
        <v>52</v>
      </c>
      <c r="F75" s="170">
        <f t="shared" si="5"/>
        <v>52</v>
      </c>
      <c r="G75" s="164"/>
      <c r="H75" s="172">
        <v>0</v>
      </c>
      <c r="I75" s="172">
        <v>1</v>
      </c>
      <c r="J75" s="170">
        <f t="shared" si="6"/>
        <v>1</v>
      </c>
      <c r="K75" s="164"/>
      <c r="L75" s="173">
        <v>0</v>
      </c>
      <c r="M75" s="173">
        <v>0</v>
      </c>
      <c r="N75" s="170">
        <f t="shared" si="8"/>
        <v>0</v>
      </c>
      <c r="O75" s="164"/>
      <c r="P75" s="170">
        <f t="shared" si="7"/>
        <v>53</v>
      </c>
      <c r="Q75" s="174"/>
      <c r="R75" s="175"/>
    </row>
    <row r="76" spans="1:18" s="150" customFormat="1" x14ac:dyDescent="0.2">
      <c r="A76" s="178"/>
      <c r="B76" s="154" t="s">
        <v>206</v>
      </c>
      <c r="C76" s="171" t="s">
        <v>38</v>
      </c>
      <c r="D76" s="172">
        <v>0</v>
      </c>
      <c r="E76" s="172">
        <v>4</v>
      </c>
      <c r="F76" s="170">
        <f t="shared" si="5"/>
        <v>4</v>
      </c>
      <c r="G76" s="164"/>
      <c r="H76" s="173">
        <v>0</v>
      </c>
      <c r="I76" s="173">
        <v>0</v>
      </c>
      <c r="J76" s="170">
        <f t="shared" si="6"/>
        <v>0</v>
      </c>
      <c r="K76" s="164"/>
      <c r="L76" s="173">
        <v>0</v>
      </c>
      <c r="M76" s="173">
        <v>0</v>
      </c>
      <c r="N76" s="170">
        <f t="shared" si="8"/>
        <v>0</v>
      </c>
      <c r="O76" s="164"/>
      <c r="P76" s="170">
        <f t="shared" si="7"/>
        <v>4</v>
      </c>
      <c r="Q76" s="174"/>
      <c r="R76" s="175"/>
    </row>
    <row r="77" spans="1:18" s="150" customFormat="1" x14ac:dyDescent="0.2">
      <c r="A77" s="178"/>
      <c r="B77" s="154" t="s">
        <v>100</v>
      </c>
      <c r="C77" s="171" t="s">
        <v>38</v>
      </c>
      <c r="D77" s="172">
        <v>0</v>
      </c>
      <c r="E77" s="172">
        <v>21</v>
      </c>
      <c r="F77" s="170">
        <f t="shared" si="5"/>
        <v>21</v>
      </c>
      <c r="G77" s="164"/>
      <c r="H77" s="172">
        <v>0</v>
      </c>
      <c r="I77" s="172">
        <v>6</v>
      </c>
      <c r="J77" s="170">
        <f t="shared" si="6"/>
        <v>6</v>
      </c>
      <c r="K77" s="164"/>
      <c r="L77" s="173">
        <v>0</v>
      </c>
      <c r="M77" s="173">
        <v>0</v>
      </c>
      <c r="N77" s="170">
        <f t="shared" si="8"/>
        <v>0</v>
      </c>
      <c r="O77" s="164"/>
      <c r="P77" s="170">
        <f t="shared" si="7"/>
        <v>27</v>
      </c>
      <c r="Q77" s="174"/>
      <c r="R77" s="175"/>
    </row>
    <row r="78" spans="1:18" s="150" customFormat="1" x14ac:dyDescent="0.2">
      <c r="A78" s="178"/>
      <c r="B78" s="154" t="s">
        <v>101</v>
      </c>
      <c r="C78" s="179" t="s">
        <v>43</v>
      </c>
      <c r="D78" s="172">
        <v>0</v>
      </c>
      <c r="E78" s="172">
        <v>193</v>
      </c>
      <c r="F78" s="170">
        <f t="shared" si="5"/>
        <v>193</v>
      </c>
      <c r="G78" s="164"/>
      <c r="H78" s="172">
        <v>0</v>
      </c>
      <c r="I78" s="172">
        <v>334</v>
      </c>
      <c r="J78" s="170">
        <f t="shared" si="6"/>
        <v>334</v>
      </c>
      <c r="K78" s="164"/>
      <c r="L78" s="172">
        <v>0</v>
      </c>
      <c r="M78" s="172">
        <v>15</v>
      </c>
      <c r="N78" s="170">
        <f t="shared" si="8"/>
        <v>15</v>
      </c>
      <c r="O78" s="164"/>
      <c r="P78" s="170">
        <f t="shared" si="7"/>
        <v>542</v>
      </c>
      <c r="Q78" s="174"/>
      <c r="R78" s="175"/>
    </row>
    <row r="79" spans="1:18" s="150" customFormat="1" x14ac:dyDescent="0.2">
      <c r="A79" s="178"/>
      <c r="B79" s="154" t="s">
        <v>194</v>
      </c>
      <c r="C79" s="171" t="s">
        <v>38</v>
      </c>
      <c r="D79" s="172">
        <v>0</v>
      </c>
      <c r="E79" s="172">
        <v>9</v>
      </c>
      <c r="F79" s="170">
        <f t="shared" si="5"/>
        <v>9</v>
      </c>
      <c r="G79" s="164"/>
      <c r="H79" s="173">
        <v>0</v>
      </c>
      <c r="I79" s="173">
        <v>0</v>
      </c>
      <c r="J79" s="170">
        <f t="shared" si="6"/>
        <v>0</v>
      </c>
      <c r="K79" s="164"/>
      <c r="L79" s="173">
        <v>0</v>
      </c>
      <c r="M79" s="173">
        <v>0</v>
      </c>
      <c r="N79" s="170">
        <f t="shared" si="8"/>
        <v>0</v>
      </c>
      <c r="O79" s="164"/>
      <c r="P79" s="170">
        <f t="shared" si="7"/>
        <v>9</v>
      </c>
      <c r="Q79" s="174"/>
      <c r="R79" s="175"/>
    </row>
    <row r="80" spans="1:18" s="150" customFormat="1" x14ac:dyDescent="0.2">
      <c r="A80" s="178"/>
      <c r="B80" s="154" t="s">
        <v>102</v>
      </c>
      <c r="C80" s="171" t="s">
        <v>38</v>
      </c>
      <c r="D80" s="172">
        <v>0</v>
      </c>
      <c r="E80" s="172">
        <v>65</v>
      </c>
      <c r="F80" s="170">
        <f t="shared" si="5"/>
        <v>65</v>
      </c>
      <c r="G80" s="164"/>
      <c r="H80" s="172">
        <v>0</v>
      </c>
      <c r="I80" s="172">
        <v>63</v>
      </c>
      <c r="J80" s="170">
        <f t="shared" si="6"/>
        <v>63</v>
      </c>
      <c r="K80" s="164"/>
      <c r="L80" s="172">
        <v>0</v>
      </c>
      <c r="M80" s="172">
        <v>7</v>
      </c>
      <c r="N80" s="170">
        <f t="shared" si="8"/>
        <v>7</v>
      </c>
      <c r="O80" s="164"/>
      <c r="P80" s="170">
        <f t="shared" si="7"/>
        <v>135</v>
      </c>
      <c r="Q80" s="174"/>
      <c r="R80" s="175"/>
    </row>
    <row r="81" spans="1:18" s="150" customFormat="1" x14ac:dyDescent="0.2">
      <c r="A81" s="178"/>
      <c r="B81" s="154" t="s">
        <v>103</v>
      </c>
      <c r="C81" s="179" t="s">
        <v>43</v>
      </c>
      <c r="D81" s="172">
        <v>0</v>
      </c>
      <c r="E81" s="172">
        <v>1</v>
      </c>
      <c r="F81" s="170">
        <f t="shared" si="5"/>
        <v>1</v>
      </c>
      <c r="G81" s="164"/>
      <c r="H81" s="172">
        <v>0</v>
      </c>
      <c r="I81" s="172">
        <v>0</v>
      </c>
      <c r="J81" s="170">
        <f t="shared" si="6"/>
        <v>0</v>
      </c>
      <c r="K81" s="164"/>
      <c r="L81" s="173">
        <v>0</v>
      </c>
      <c r="M81" s="173">
        <v>0</v>
      </c>
      <c r="N81" s="170">
        <f t="shared" si="8"/>
        <v>0</v>
      </c>
      <c r="O81" s="164"/>
      <c r="P81" s="170">
        <f t="shared" si="7"/>
        <v>1</v>
      </c>
      <c r="Q81" s="174"/>
      <c r="R81" s="175"/>
    </row>
    <row r="82" spans="1:18" s="150" customFormat="1" x14ac:dyDescent="0.2">
      <c r="A82" s="178"/>
      <c r="B82" s="154" t="s">
        <v>104</v>
      </c>
      <c r="C82" s="171" t="s">
        <v>38</v>
      </c>
      <c r="D82" s="172">
        <v>0</v>
      </c>
      <c r="E82" s="172">
        <v>23</v>
      </c>
      <c r="F82" s="170">
        <f t="shared" si="5"/>
        <v>23</v>
      </c>
      <c r="G82" s="164"/>
      <c r="H82" s="172">
        <v>0</v>
      </c>
      <c r="I82" s="172">
        <v>20</v>
      </c>
      <c r="J82" s="170">
        <f t="shared" si="6"/>
        <v>20</v>
      </c>
      <c r="K82" s="164"/>
      <c r="L82" s="173">
        <v>0</v>
      </c>
      <c r="M82" s="173">
        <v>0</v>
      </c>
      <c r="N82" s="170">
        <f t="shared" si="8"/>
        <v>0</v>
      </c>
      <c r="O82" s="164"/>
      <c r="P82" s="170">
        <f t="shared" si="7"/>
        <v>43</v>
      </c>
      <c r="Q82" s="174"/>
      <c r="R82" s="175"/>
    </row>
    <row r="83" spans="1:18" s="150" customFormat="1" x14ac:dyDescent="0.2">
      <c r="A83" s="178"/>
      <c r="B83" s="154" t="s">
        <v>105</v>
      </c>
      <c r="C83" s="171" t="s">
        <v>38</v>
      </c>
      <c r="D83" s="172">
        <v>0</v>
      </c>
      <c r="E83" s="172">
        <v>7</v>
      </c>
      <c r="F83" s="170">
        <f t="shared" si="5"/>
        <v>7</v>
      </c>
      <c r="G83" s="164"/>
      <c r="H83" s="173">
        <v>0</v>
      </c>
      <c r="I83" s="173">
        <v>0</v>
      </c>
      <c r="J83" s="170">
        <f t="shared" si="6"/>
        <v>0</v>
      </c>
      <c r="K83" s="164"/>
      <c r="L83" s="173">
        <v>0</v>
      </c>
      <c r="M83" s="173">
        <v>0</v>
      </c>
      <c r="N83" s="170">
        <f t="shared" si="8"/>
        <v>0</v>
      </c>
      <c r="O83" s="164"/>
      <c r="P83" s="170">
        <f t="shared" si="7"/>
        <v>7</v>
      </c>
      <c r="Q83" s="174"/>
      <c r="R83" s="175"/>
    </row>
    <row r="84" spans="1:18" s="150" customFormat="1" x14ac:dyDescent="0.2">
      <c r="A84" s="178"/>
      <c r="B84" s="154" t="s">
        <v>106</v>
      </c>
      <c r="C84" s="179" t="s">
        <v>43</v>
      </c>
      <c r="D84" s="172">
        <v>0</v>
      </c>
      <c r="E84" s="172">
        <v>3</v>
      </c>
      <c r="F84" s="170">
        <f t="shared" si="5"/>
        <v>3</v>
      </c>
      <c r="G84" s="164"/>
      <c r="H84" s="172">
        <v>0</v>
      </c>
      <c r="I84" s="172">
        <v>1</v>
      </c>
      <c r="J84" s="170">
        <f t="shared" si="6"/>
        <v>1</v>
      </c>
      <c r="K84" s="164"/>
      <c r="L84" s="173">
        <v>0</v>
      </c>
      <c r="M84" s="173">
        <v>0</v>
      </c>
      <c r="N84" s="170">
        <f t="shared" si="8"/>
        <v>0</v>
      </c>
      <c r="O84" s="164"/>
      <c r="P84" s="170">
        <f t="shared" si="7"/>
        <v>4</v>
      </c>
      <c r="Q84" s="174"/>
      <c r="R84" s="175"/>
    </row>
    <row r="85" spans="1:18" s="150" customFormat="1" x14ac:dyDescent="0.2">
      <c r="A85" s="178"/>
      <c r="B85" s="154" t="s">
        <v>107</v>
      </c>
      <c r="C85" s="179" t="s">
        <v>43</v>
      </c>
      <c r="D85" s="173">
        <v>0</v>
      </c>
      <c r="E85" s="173">
        <v>0</v>
      </c>
      <c r="F85" s="170">
        <f t="shared" si="5"/>
        <v>0</v>
      </c>
      <c r="G85" s="164"/>
      <c r="H85" s="172">
        <v>0</v>
      </c>
      <c r="I85" s="172">
        <v>9</v>
      </c>
      <c r="J85" s="170">
        <f t="shared" si="6"/>
        <v>9</v>
      </c>
      <c r="K85" s="164"/>
      <c r="L85" s="173">
        <v>0</v>
      </c>
      <c r="M85" s="173">
        <v>0</v>
      </c>
      <c r="N85" s="170">
        <f t="shared" si="8"/>
        <v>0</v>
      </c>
      <c r="O85" s="164"/>
      <c r="P85" s="170">
        <f t="shared" si="7"/>
        <v>9</v>
      </c>
      <c r="Q85" s="174"/>
      <c r="R85" s="175"/>
    </row>
    <row r="86" spans="1:18" s="150" customFormat="1" x14ac:dyDescent="0.2">
      <c r="A86" s="178"/>
      <c r="B86" s="154" t="s">
        <v>242</v>
      </c>
      <c r="C86" s="171" t="s">
        <v>38</v>
      </c>
      <c r="D86" s="172">
        <v>0</v>
      </c>
      <c r="E86" s="172">
        <v>3</v>
      </c>
      <c r="F86" s="170">
        <f t="shared" si="5"/>
        <v>3</v>
      </c>
      <c r="G86" s="164"/>
      <c r="H86" s="173">
        <v>0</v>
      </c>
      <c r="I86" s="173">
        <v>0</v>
      </c>
      <c r="J86" s="170">
        <f t="shared" si="6"/>
        <v>0</v>
      </c>
      <c r="K86" s="164"/>
      <c r="L86" s="173">
        <v>0</v>
      </c>
      <c r="M86" s="173">
        <v>0</v>
      </c>
      <c r="N86" s="170">
        <f t="shared" si="8"/>
        <v>0</v>
      </c>
      <c r="O86" s="164"/>
      <c r="P86" s="170">
        <f t="shared" si="7"/>
        <v>3</v>
      </c>
      <c r="Q86" s="174"/>
      <c r="R86" s="175"/>
    </row>
    <row r="87" spans="1:18" s="150" customFormat="1" x14ac:dyDescent="0.2">
      <c r="A87" s="178"/>
      <c r="B87" s="154" t="s">
        <v>108</v>
      </c>
      <c r="C87" s="171" t="s">
        <v>38</v>
      </c>
      <c r="D87" s="172">
        <v>0</v>
      </c>
      <c r="E87" s="172">
        <v>2</v>
      </c>
      <c r="F87" s="170">
        <f t="shared" si="5"/>
        <v>2</v>
      </c>
      <c r="G87" s="164"/>
      <c r="H87" s="173">
        <v>0</v>
      </c>
      <c r="I87" s="173">
        <v>0</v>
      </c>
      <c r="J87" s="170">
        <f t="shared" si="6"/>
        <v>0</v>
      </c>
      <c r="K87" s="164"/>
      <c r="L87" s="173">
        <v>0</v>
      </c>
      <c r="M87" s="173">
        <v>0</v>
      </c>
      <c r="N87" s="170">
        <f t="shared" si="8"/>
        <v>0</v>
      </c>
      <c r="O87" s="164"/>
      <c r="P87" s="170">
        <f t="shared" si="7"/>
        <v>2</v>
      </c>
      <c r="Q87" s="174"/>
      <c r="R87" s="175"/>
    </row>
    <row r="88" spans="1:18" s="150" customFormat="1" x14ac:dyDescent="0.2">
      <c r="A88" s="178"/>
      <c r="B88" s="154" t="s">
        <v>109</v>
      </c>
      <c r="C88" s="171" t="s">
        <v>38</v>
      </c>
      <c r="D88" s="172">
        <v>0</v>
      </c>
      <c r="E88" s="172">
        <v>713</v>
      </c>
      <c r="F88" s="170">
        <f t="shared" si="5"/>
        <v>713</v>
      </c>
      <c r="G88" s="164"/>
      <c r="H88" s="172">
        <v>0</v>
      </c>
      <c r="I88" s="172">
        <v>394</v>
      </c>
      <c r="J88" s="170">
        <f t="shared" si="6"/>
        <v>394</v>
      </c>
      <c r="K88" s="164"/>
      <c r="L88" s="173">
        <v>0</v>
      </c>
      <c r="M88" s="173">
        <v>0</v>
      </c>
      <c r="N88" s="170">
        <f t="shared" si="8"/>
        <v>0</v>
      </c>
      <c r="O88" s="164"/>
      <c r="P88" s="170">
        <f t="shared" si="7"/>
        <v>1107</v>
      </c>
      <c r="Q88" s="174"/>
      <c r="R88" s="175"/>
    </row>
    <row r="89" spans="1:18" s="150" customFormat="1" x14ac:dyDescent="0.2">
      <c r="A89" s="178"/>
      <c r="B89" s="154" t="s">
        <v>240</v>
      </c>
      <c r="C89" s="171" t="s">
        <v>38</v>
      </c>
      <c r="D89" s="172">
        <v>0</v>
      </c>
      <c r="E89" s="172">
        <v>2</v>
      </c>
      <c r="F89" s="170">
        <f t="shared" si="5"/>
        <v>2</v>
      </c>
      <c r="G89" s="164"/>
      <c r="H89" s="172">
        <v>0</v>
      </c>
      <c r="I89" s="172">
        <v>2</v>
      </c>
      <c r="J89" s="170">
        <f t="shared" si="6"/>
        <v>2</v>
      </c>
      <c r="K89" s="164"/>
      <c r="L89" s="173">
        <v>0</v>
      </c>
      <c r="M89" s="173">
        <v>0</v>
      </c>
      <c r="N89" s="170">
        <f t="shared" si="8"/>
        <v>0</v>
      </c>
      <c r="O89" s="164"/>
      <c r="P89" s="170">
        <f t="shared" si="7"/>
        <v>4</v>
      </c>
      <c r="Q89" s="174"/>
      <c r="R89" s="175"/>
    </row>
    <row r="90" spans="1:18" s="150" customFormat="1" x14ac:dyDescent="0.2">
      <c r="A90" s="178"/>
      <c r="B90" s="154" t="s">
        <v>110</v>
      </c>
      <c r="C90" s="179" t="s">
        <v>43</v>
      </c>
      <c r="D90" s="172">
        <v>0</v>
      </c>
      <c r="E90" s="172">
        <v>3</v>
      </c>
      <c r="F90" s="170">
        <f t="shared" si="5"/>
        <v>3</v>
      </c>
      <c r="G90" s="164"/>
      <c r="H90" s="172">
        <v>0</v>
      </c>
      <c r="I90" s="172">
        <v>5</v>
      </c>
      <c r="J90" s="170">
        <f t="shared" si="6"/>
        <v>5</v>
      </c>
      <c r="K90" s="164"/>
      <c r="L90" s="173">
        <v>0</v>
      </c>
      <c r="M90" s="173">
        <v>0</v>
      </c>
      <c r="N90" s="170">
        <f t="shared" si="8"/>
        <v>0</v>
      </c>
      <c r="O90" s="164"/>
      <c r="P90" s="170">
        <f t="shared" si="7"/>
        <v>8</v>
      </c>
      <c r="Q90" s="174"/>
      <c r="R90" s="175"/>
    </row>
    <row r="91" spans="1:18" s="150" customFormat="1" x14ac:dyDescent="0.2">
      <c r="A91" s="178"/>
      <c r="B91" s="154" t="s">
        <v>111</v>
      </c>
      <c r="C91" s="179" t="s">
        <v>43</v>
      </c>
      <c r="D91" s="172">
        <v>0</v>
      </c>
      <c r="E91" s="172">
        <v>1</v>
      </c>
      <c r="F91" s="170">
        <f t="shared" si="5"/>
        <v>1</v>
      </c>
      <c r="G91" s="164"/>
      <c r="H91" s="173">
        <v>0</v>
      </c>
      <c r="I91" s="173">
        <v>0</v>
      </c>
      <c r="J91" s="170">
        <f t="shared" si="6"/>
        <v>0</v>
      </c>
      <c r="K91" s="164"/>
      <c r="L91" s="173">
        <v>0</v>
      </c>
      <c r="M91" s="173">
        <v>0</v>
      </c>
      <c r="N91" s="170">
        <f t="shared" si="8"/>
        <v>0</v>
      </c>
      <c r="O91" s="164"/>
      <c r="P91" s="170">
        <f t="shared" si="7"/>
        <v>1</v>
      </c>
      <c r="Q91" s="174"/>
      <c r="R91" s="175"/>
    </row>
    <row r="92" spans="1:18" s="150" customFormat="1" x14ac:dyDescent="0.2">
      <c r="A92" s="178"/>
      <c r="B92" s="154" t="s">
        <v>112</v>
      </c>
      <c r="C92" s="171" t="s">
        <v>38</v>
      </c>
      <c r="D92" s="172">
        <v>0</v>
      </c>
      <c r="E92" s="172">
        <v>21</v>
      </c>
      <c r="F92" s="170">
        <f t="shared" si="5"/>
        <v>21</v>
      </c>
      <c r="G92" s="164"/>
      <c r="H92" s="172">
        <v>0</v>
      </c>
      <c r="I92" s="172">
        <v>7</v>
      </c>
      <c r="J92" s="170">
        <f t="shared" si="6"/>
        <v>7</v>
      </c>
      <c r="K92" s="164"/>
      <c r="L92" s="173">
        <v>0</v>
      </c>
      <c r="M92" s="173">
        <v>0</v>
      </c>
      <c r="N92" s="170">
        <f t="shared" si="8"/>
        <v>0</v>
      </c>
      <c r="O92" s="164"/>
      <c r="P92" s="170">
        <f t="shared" si="7"/>
        <v>28</v>
      </c>
      <c r="Q92" s="174"/>
      <c r="R92" s="175"/>
    </row>
    <row r="93" spans="1:18" s="150" customFormat="1" x14ac:dyDescent="0.2">
      <c r="A93" s="178"/>
      <c r="B93" s="154" t="s">
        <v>113</v>
      </c>
      <c r="C93" s="171" t="s">
        <v>38</v>
      </c>
      <c r="D93" s="172">
        <v>0</v>
      </c>
      <c r="E93" s="172">
        <v>389</v>
      </c>
      <c r="F93" s="170">
        <f t="shared" si="5"/>
        <v>389</v>
      </c>
      <c r="G93" s="164"/>
      <c r="H93" s="172">
        <v>0</v>
      </c>
      <c r="I93" s="172">
        <v>248</v>
      </c>
      <c r="J93" s="170">
        <f t="shared" si="6"/>
        <v>248</v>
      </c>
      <c r="K93" s="164"/>
      <c r="L93" s="173">
        <v>0</v>
      </c>
      <c r="M93" s="173">
        <v>0</v>
      </c>
      <c r="N93" s="170">
        <f t="shared" si="8"/>
        <v>0</v>
      </c>
      <c r="O93" s="164"/>
      <c r="P93" s="170">
        <f t="shared" si="7"/>
        <v>637</v>
      </c>
      <c r="Q93" s="174"/>
      <c r="R93" s="175"/>
    </row>
    <row r="94" spans="1:18" s="150" customFormat="1" x14ac:dyDescent="0.2">
      <c r="A94" s="178"/>
      <c r="B94" s="154" t="s">
        <v>114</v>
      </c>
      <c r="C94" s="179" t="s">
        <v>115</v>
      </c>
      <c r="D94" s="173">
        <v>0</v>
      </c>
      <c r="E94" s="173">
        <v>0</v>
      </c>
      <c r="F94" s="170">
        <f t="shared" si="5"/>
        <v>0</v>
      </c>
      <c r="G94" s="164"/>
      <c r="H94" s="173">
        <v>0</v>
      </c>
      <c r="I94" s="172">
        <v>1</v>
      </c>
      <c r="J94" s="170">
        <f t="shared" si="6"/>
        <v>1</v>
      </c>
      <c r="K94" s="164"/>
      <c r="L94" s="173">
        <v>0</v>
      </c>
      <c r="M94" s="173">
        <v>0</v>
      </c>
      <c r="N94" s="170">
        <f t="shared" si="8"/>
        <v>0</v>
      </c>
      <c r="O94" s="164"/>
      <c r="P94" s="170">
        <f t="shared" si="7"/>
        <v>1</v>
      </c>
      <c r="Q94" s="174"/>
      <c r="R94" s="175"/>
    </row>
    <row r="95" spans="1:18" s="150" customFormat="1" x14ac:dyDescent="0.2">
      <c r="A95" s="178" t="s">
        <v>209</v>
      </c>
      <c r="B95" s="154" t="s">
        <v>116</v>
      </c>
      <c r="C95" s="179" t="s">
        <v>115</v>
      </c>
      <c r="D95" s="172">
        <v>0</v>
      </c>
      <c r="E95" s="172">
        <v>1</v>
      </c>
      <c r="F95" s="170">
        <f t="shared" si="5"/>
        <v>1</v>
      </c>
      <c r="G95" s="164"/>
      <c r="H95" s="173">
        <v>0</v>
      </c>
      <c r="I95" s="173">
        <v>0</v>
      </c>
      <c r="J95" s="170">
        <f t="shared" si="6"/>
        <v>0</v>
      </c>
      <c r="K95" s="164"/>
      <c r="L95" s="172">
        <v>0</v>
      </c>
      <c r="M95" s="172">
        <v>22</v>
      </c>
      <c r="N95" s="170">
        <f t="shared" si="8"/>
        <v>22</v>
      </c>
      <c r="O95" s="164"/>
      <c r="P95" s="170">
        <f t="shared" si="7"/>
        <v>23</v>
      </c>
      <c r="Q95" s="174"/>
      <c r="R95" s="175"/>
    </row>
    <row r="96" spans="1:18" s="150" customFormat="1" x14ac:dyDescent="0.2">
      <c r="A96" s="178"/>
      <c r="B96" s="154" t="s">
        <v>117</v>
      </c>
      <c r="C96" s="179" t="s">
        <v>115</v>
      </c>
      <c r="D96" s="172">
        <v>0</v>
      </c>
      <c r="E96" s="172">
        <v>0</v>
      </c>
      <c r="F96" s="170">
        <f t="shared" si="5"/>
        <v>0</v>
      </c>
      <c r="G96" s="164"/>
      <c r="H96" s="173">
        <v>0</v>
      </c>
      <c r="I96" s="172">
        <v>9</v>
      </c>
      <c r="J96" s="170">
        <f t="shared" si="6"/>
        <v>9</v>
      </c>
      <c r="K96" s="164"/>
      <c r="L96" s="172">
        <v>0</v>
      </c>
      <c r="M96" s="172">
        <v>14</v>
      </c>
      <c r="N96" s="170">
        <f t="shared" si="8"/>
        <v>14</v>
      </c>
      <c r="O96" s="164"/>
      <c r="P96" s="170">
        <f t="shared" si="7"/>
        <v>23</v>
      </c>
      <c r="Q96" s="174"/>
      <c r="R96" s="175"/>
    </row>
    <row r="97" spans="1:18" s="150" customFormat="1" x14ac:dyDescent="0.2">
      <c r="A97" s="178"/>
      <c r="B97" s="154" t="s">
        <v>207</v>
      </c>
      <c r="C97" s="179" t="s">
        <v>115</v>
      </c>
      <c r="D97" s="172">
        <v>0</v>
      </c>
      <c r="E97" s="172">
        <v>1</v>
      </c>
      <c r="F97" s="170">
        <f t="shared" si="5"/>
        <v>1</v>
      </c>
      <c r="G97" s="164"/>
      <c r="H97" s="173">
        <v>0</v>
      </c>
      <c r="I97" s="173">
        <v>0</v>
      </c>
      <c r="J97" s="170">
        <f t="shared" si="6"/>
        <v>0</v>
      </c>
      <c r="K97" s="164"/>
      <c r="L97" s="173">
        <v>0</v>
      </c>
      <c r="M97" s="173">
        <v>0</v>
      </c>
      <c r="N97" s="170">
        <f t="shared" si="8"/>
        <v>0</v>
      </c>
      <c r="O97" s="164"/>
      <c r="P97" s="170">
        <f t="shared" si="7"/>
        <v>1</v>
      </c>
      <c r="Q97" s="174"/>
      <c r="R97" s="175"/>
    </row>
    <row r="98" spans="1:18" s="150" customFormat="1" x14ac:dyDescent="0.2">
      <c r="A98" s="178"/>
      <c r="B98" s="154" t="s">
        <v>118</v>
      </c>
      <c r="C98" s="179" t="s">
        <v>115</v>
      </c>
      <c r="D98" s="173">
        <v>0</v>
      </c>
      <c r="E98" s="173">
        <v>0</v>
      </c>
      <c r="F98" s="170">
        <f t="shared" si="5"/>
        <v>0</v>
      </c>
      <c r="G98" s="164"/>
      <c r="H98" s="173">
        <v>0</v>
      </c>
      <c r="I98" s="172">
        <v>1</v>
      </c>
      <c r="J98" s="170">
        <f t="shared" si="6"/>
        <v>1</v>
      </c>
      <c r="K98" s="164"/>
      <c r="L98" s="172">
        <v>0</v>
      </c>
      <c r="M98" s="172">
        <v>1</v>
      </c>
      <c r="N98" s="170">
        <f t="shared" si="8"/>
        <v>1</v>
      </c>
      <c r="O98" s="164"/>
      <c r="P98" s="170">
        <f t="shared" si="7"/>
        <v>2</v>
      </c>
      <c r="Q98" s="174"/>
      <c r="R98" s="175"/>
    </row>
    <row r="99" spans="1:18" s="150" customFormat="1" x14ac:dyDescent="0.2">
      <c r="A99" s="178"/>
      <c r="B99" s="154" t="s">
        <v>119</v>
      </c>
      <c r="C99" s="179" t="s">
        <v>115</v>
      </c>
      <c r="D99" s="172">
        <v>0</v>
      </c>
      <c r="E99" s="172">
        <v>0</v>
      </c>
      <c r="F99" s="170">
        <f t="shared" si="5"/>
        <v>0</v>
      </c>
      <c r="G99" s="164"/>
      <c r="H99" s="173">
        <v>0</v>
      </c>
      <c r="I99" s="172">
        <v>8</v>
      </c>
      <c r="J99" s="170">
        <f t="shared" si="6"/>
        <v>8</v>
      </c>
      <c r="K99" s="164"/>
      <c r="L99" s="172">
        <v>0</v>
      </c>
      <c r="M99" s="172">
        <v>5</v>
      </c>
      <c r="N99" s="170">
        <f t="shared" si="8"/>
        <v>5</v>
      </c>
      <c r="O99" s="164"/>
      <c r="P99" s="170">
        <f t="shared" si="7"/>
        <v>13</v>
      </c>
      <c r="Q99" s="174"/>
      <c r="R99" s="175"/>
    </row>
    <row r="100" spans="1:18" s="150" customFormat="1" x14ac:dyDescent="0.2">
      <c r="A100" s="178"/>
      <c r="B100" s="154" t="s">
        <v>248</v>
      </c>
      <c r="C100" s="179" t="s">
        <v>115</v>
      </c>
      <c r="D100" s="173">
        <v>0</v>
      </c>
      <c r="E100" s="173">
        <v>0</v>
      </c>
      <c r="F100" s="170">
        <f t="shared" si="5"/>
        <v>0</v>
      </c>
      <c r="G100" s="164"/>
      <c r="H100" s="172">
        <v>0</v>
      </c>
      <c r="I100" s="172">
        <v>19</v>
      </c>
      <c r="J100" s="170">
        <f t="shared" si="6"/>
        <v>19</v>
      </c>
      <c r="K100" s="164"/>
      <c r="L100" s="173">
        <v>0</v>
      </c>
      <c r="M100" s="173">
        <v>0</v>
      </c>
      <c r="N100" s="170">
        <f t="shared" si="8"/>
        <v>0</v>
      </c>
      <c r="O100" s="164"/>
      <c r="P100" s="170">
        <f t="shared" si="7"/>
        <v>19</v>
      </c>
      <c r="Q100" s="174"/>
      <c r="R100" s="175"/>
    </row>
    <row r="101" spans="1:18" s="150" customFormat="1" x14ac:dyDescent="0.2">
      <c r="A101" s="178"/>
      <c r="B101" s="154" t="s">
        <v>120</v>
      </c>
      <c r="C101" s="171" t="s">
        <v>38</v>
      </c>
      <c r="D101" s="172">
        <v>0</v>
      </c>
      <c r="E101" s="172">
        <v>2</v>
      </c>
      <c r="F101" s="170">
        <f t="shared" si="5"/>
        <v>2</v>
      </c>
      <c r="G101" s="164"/>
      <c r="H101" s="173">
        <v>0</v>
      </c>
      <c r="I101" s="173">
        <v>0</v>
      </c>
      <c r="J101" s="170">
        <f t="shared" si="6"/>
        <v>0</v>
      </c>
      <c r="K101" s="164"/>
      <c r="L101" s="173">
        <v>0</v>
      </c>
      <c r="M101" s="173">
        <v>0</v>
      </c>
      <c r="N101" s="170">
        <f t="shared" si="8"/>
        <v>0</v>
      </c>
      <c r="O101" s="164"/>
      <c r="P101" s="170">
        <f t="shared" si="7"/>
        <v>2</v>
      </c>
      <c r="Q101" s="174"/>
      <c r="R101" s="175"/>
    </row>
    <row r="102" spans="1:18" s="150" customFormat="1" x14ac:dyDescent="0.2">
      <c r="A102" s="178"/>
      <c r="B102" s="154" t="s">
        <v>121</v>
      </c>
      <c r="C102" s="171" t="s">
        <v>38</v>
      </c>
      <c r="D102" s="172">
        <v>0</v>
      </c>
      <c r="E102" s="172">
        <v>12</v>
      </c>
      <c r="F102" s="170">
        <f t="shared" si="5"/>
        <v>12</v>
      </c>
      <c r="G102" s="164"/>
      <c r="H102" s="172">
        <v>0</v>
      </c>
      <c r="I102" s="172">
        <v>13</v>
      </c>
      <c r="J102" s="170">
        <f t="shared" si="6"/>
        <v>13</v>
      </c>
      <c r="K102" s="164"/>
      <c r="L102" s="173">
        <v>0</v>
      </c>
      <c r="M102" s="173">
        <v>0</v>
      </c>
      <c r="N102" s="170">
        <f t="shared" si="8"/>
        <v>0</v>
      </c>
      <c r="O102" s="164"/>
      <c r="P102" s="170">
        <f t="shared" si="7"/>
        <v>25</v>
      </c>
      <c r="Q102" s="174"/>
      <c r="R102" s="175"/>
    </row>
    <row r="103" spans="1:18" s="150" customFormat="1" x14ac:dyDescent="0.2">
      <c r="A103" s="178"/>
      <c r="B103" s="154" t="s">
        <v>122</v>
      </c>
      <c r="C103" s="171" t="s">
        <v>38</v>
      </c>
      <c r="D103" s="172">
        <v>0</v>
      </c>
      <c r="E103" s="172">
        <v>17</v>
      </c>
      <c r="F103" s="170">
        <f t="shared" si="5"/>
        <v>17</v>
      </c>
      <c r="G103" s="164"/>
      <c r="H103" s="172">
        <v>0</v>
      </c>
      <c r="I103" s="172">
        <v>49</v>
      </c>
      <c r="J103" s="170">
        <f t="shared" si="6"/>
        <v>49</v>
      </c>
      <c r="K103" s="164"/>
      <c r="L103" s="173">
        <v>0</v>
      </c>
      <c r="M103" s="173">
        <v>0</v>
      </c>
      <c r="N103" s="170">
        <f t="shared" si="8"/>
        <v>0</v>
      </c>
      <c r="O103" s="164"/>
      <c r="P103" s="170">
        <f t="shared" si="7"/>
        <v>66</v>
      </c>
      <c r="Q103" s="174"/>
      <c r="R103" s="175"/>
    </row>
    <row r="104" spans="1:18" s="150" customFormat="1" x14ac:dyDescent="0.2">
      <c r="A104" s="178"/>
      <c r="B104" s="154" t="s">
        <v>123</v>
      </c>
      <c r="C104" s="171" t="s">
        <v>38</v>
      </c>
      <c r="D104" s="172">
        <v>0</v>
      </c>
      <c r="E104" s="172">
        <v>14</v>
      </c>
      <c r="F104" s="170">
        <f t="shared" si="5"/>
        <v>14</v>
      </c>
      <c r="G104" s="164"/>
      <c r="H104" s="172">
        <v>0</v>
      </c>
      <c r="I104" s="172">
        <v>3</v>
      </c>
      <c r="J104" s="170">
        <f t="shared" si="6"/>
        <v>3</v>
      </c>
      <c r="K104" s="164"/>
      <c r="L104" s="173">
        <v>0</v>
      </c>
      <c r="M104" s="173">
        <v>0</v>
      </c>
      <c r="N104" s="170">
        <f t="shared" si="8"/>
        <v>0</v>
      </c>
      <c r="O104" s="164"/>
      <c r="P104" s="170">
        <f t="shared" si="7"/>
        <v>17</v>
      </c>
      <c r="Q104" s="174"/>
      <c r="R104" s="175"/>
    </row>
    <row r="105" spans="1:18" s="150" customFormat="1" x14ac:dyDescent="0.2">
      <c r="A105" s="178"/>
      <c r="B105" s="154" t="s">
        <v>124</v>
      </c>
      <c r="C105" s="171" t="s">
        <v>38</v>
      </c>
      <c r="D105" s="172">
        <v>0</v>
      </c>
      <c r="E105" s="172">
        <v>33</v>
      </c>
      <c r="F105" s="170">
        <f t="shared" si="5"/>
        <v>33</v>
      </c>
      <c r="G105" s="164"/>
      <c r="H105" s="172">
        <v>0</v>
      </c>
      <c r="I105" s="172">
        <v>7</v>
      </c>
      <c r="J105" s="170">
        <f t="shared" si="6"/>
        <v>7</v>
      </c>
      <c r="K105" s="164"/>
      <c r="L105" s="173">
        <v>0</v>
      </c>
      <c r="M105" s="173">
        <v>0</v>
      </c>
      <c r="N105" s="170">
        <f t="shared" si="8"/>
        <v>0</v>
      </c>
      <c r="O105" s="164"/>
      <c r="P105" s="170">
        <f t="shared" si="7"/>
        <v>40</v>
      </c>
      <c r="Q105" s="174"/>
      <c r="R105" s="175"/>
    </row>
    <row r="106" spans="1:18" s="150" customFormat="1" x14ac:dyDescent="0.2">
      <c r="A106" s="178"/>
      <c r="B106" s="154" t="s">
        <v>125</v>
      </c>
      <c r="C106" s="171" t="s">
        <v>38</v>
      </c>
      <c r="D106" s="172">
        <v>0</v>
      </c>
      <c r="E106" s="172">
        <v>21</v>
      </c>
      <c r="F106" s="170">
        <f t="shared" si="5"/>
        <v>21</v>
      </c>
      <c r="G106" s="164"/>
      <c r="H106" s="173">
        <v>0</v>
      </c>
      <c r="I106" s="173">
        <v>0</v>
      </c>
      <c r="J106" s="170">
        <f t="shared" si="6"/>
        <v>0</v>
      </c>
      <c r="K106" s="164"/>
      <c r="L106" s="173">
        <v>0</v>
      </c>
      <c r="M106" s="173">
        <v>0</v>
      </c>
      <c r="N106" s="170">
        <f t="shared" si="8"/>
        <v>0</v>
      </c>
      <c r="O106" s="164"/>
      <c r="P106" s="170">
        <f t="shared" si="7"/>
        <v>21</v>
      </c>
      <c r="Q106" s="174"/>
      <c r="R106" s="175"/>
    </row>
    <row r="107" spans="1:18" s="150" customFormat="1" x14ac:dyDescent="0.2">
      <c r="A107" s="178"/>
      <c r="B107" s="154" t="s">
        <v>179</v>
      </c>
      <c r="C107" s="171" t="s">
        <v>38</v>
      </c>
      <c r="D107" s="172">
        <v>0</v>
      </c>
      <c r="E107" s="172">
        <v>7</v>
      </c>
      <c r="F107" s="170">
        <f t="shared" si="5"/>
        <v>7</v>
      </c>
      <c r="G107" s="164"/>
      <c r="H107" s="172">
        <v>0</v>
      </c>
      <c r="I107" s="172">
        <v>3</v>
      </c>
      <c r="J107" s="170">
        <f t="shared" si="6"/>
        <v>3</v>
      </c>
      <c r="K107" s="164"/>
      <c r="L107" s="172">
        <v>0</v>
      </c>
      <c r="M107" s="172">
        <v>0</v>
      </c>
      <c r="N107" s="170">
        <f t="shared" si="8"/>
        <v>0</v>
      </c>
      <c r="O107" s="164"/>
      <c r="P107" s="170">
        <f t="shared" si="7"/>
        <v>10</v>
      </c>
      <c r="Q107" s="174"/>
      <c r="R107" s="175"/>
    </row>
    <row r="108" spans="1:18" s="150" customFormat="1" x14ac:dyDescent="0.2">
      <c r="A108" s="178"/>
      <c r="B108" s="154" t="s">
        <v>126</v>
      </c>
      <c r="C108" s="179" t="s">
        <v>43</v>
      </c>
      <c r="D108" s="172">
        <v>0</v>
      </c>
      <c r="E108" s="172">
        <v>62</v>
      </c>
      <c r="F108" s="170">
        <f t="shared" si="5"/>
        <v>62</v>
      </c>
      <c r="G108" s="164"/>
      <c r="H108" s="172">
        <v>0</v>
      </c>
      <c r="I108" s="172">
        <v>3</v>
      </c>
      <c r="J108" s="170">
        <f t="shared" si="6"/>
        <v>3</v>
      </c>
      <c r="K108" s="164"/>
      <c r="L108" s="172">
        <v>0</v>
      </c>
      <c r="M108" s="172">
        <v>3</v>
      </c>
      <c r="N108" s="170">
        <f t="shared" si="8"/>
        <v>3</v>
      </c>
      <c r="O108" s="164"/>
      <c r="P108" s="170">
        <f t="shared" si="7"/>
        <v>68</v>
      </c>
      <c r="Q108" s="174"/>
      <c r="R108" s="175"/>
    </row>
    <row r="109" spans="1:18" s="150" customFormat="1" x14ac:dyDescent="0.2">
      <c r="A109" s="178"/>
      <c r="B109" s="154" t="s">
        <v>127</v>
      </c>
      <c r="C109" s="179" t="s">
        <v>43</v>
      </c>
      <c r="D109" s="172">
        <v>0</v>
      </c>
      <c r="E109" s="172">
        <v>100</v>
      </c>
      <c r="F109" s="170">
        <f t="shared" si="5"/>
        <v>100</v>
      </c>
      <c r="G109" s="164"/>
      <c r="H109" s="172">
        <v>0</v>
      </c>
      <c r="I109" s="172">
        <v>98</v>
      </c>
      <c r="J109" s="170">
        <f t="shared" si="6"/>
        <v>98</v>
      </c>
      <c r="K109" s="164"/>
      <c r="L109" s="173">
        <v>0</v>
      </c>
      <c r="M109" s="173">
        <v>0</v>
      </c>
      <c r="N109" s="170">
        <f t="shared" si="8"/>
        <v>0</v>
      </c>
      <c r="O109" s="164"/>
      <c r="P109" s="170">
        <f t="shared" si="7"/>
        <v>198</v>
      </c>
      <c r="Q109" s="174"/>
      <c r="R109" s="175"/>
    </row>
    <row r="110" spans="1:18" s="150" customFormat="1" x14ac:dyDescent="0.2">
      <c r="A110" s="178"/>
      <c r="B110" s="154" t="s">
        <v>128</v>
      </c>
      <c r="C110" s="171" t="s">
        <v>38</v>
      </c>
      <c r="D110" s="173">
        <v>0</v>
      </c>
      <c r="E110" s="173">
        <v>0</v>
      </c>
      <c r="F110" s="170">
        <f t="shared" si="5"/>
        <v>0</v>
      </c>
      <c r="G110" s="164"/>
      <c r="H110" s="172">
        <v>0</v>
      </c>
      <c r="I110" s="172">
        <v>17</v>
      </c>
      <c r="J110" s="170">
        <f t="shared" si="6"/>
        <v>17</v>
      </c>
      <c r="K110" s="164"/>
      <c r="L110" s="173">
        <v>0</v>
      </c>
      <c r="M110" s="173">
        <v>0</v>
      </c>
      <c r="N110" s="170">
        <f t="shared" si="8"/>
        <v>0</v>
      </c>
      <c r="O110" s="164"/>
      <c r="P110" s="170">
        <f t="shared" si="7"/>
        <v>17</v>
      </c>
      <c r="Q110" s="174"/>
      <c r="R110" s="175"/>
    </row>
    <row r="111" spans="1:18" s="150" customFormat="1" x14ac:dyDescent="0.2">
      <c r="A111" s="178"/>
      <c r="B111" s="154" t="s">
        <v>129</v>
      </c>
      <c r="C111" s="171" t="s">
        <v>38</v>
      </c>
      <c r="D111" s="172">
        <v>0</v>
      </c>
      <c r="E111" s="172">
        <v>21</v>
      </c>
      <c r="F111" s="170">
        <f t="shared" si="5"/>
        <v>21</v>
      </c>
      <c r="G111" s="164"/>
      <c r="H111" s="172">
        <v>0</v>
      </c>
      <c r="I111" s="172">
        <v>3</v>
      </c>
      <c r="J111" s="170">
        <f t="shared" si="6"/>
        <v>3</v>
      </c>
      <c r="K111" s="164"/>
      <c r="L111" s="173">
        <v>0</v>
      </c>
      <c r="M111" s="173">
        <v>0</v>
      </c>
      <c r="N111" s="170">
        <f t="shared" si="8"/>
        <v>0</v>
      </c>
      <c r="O111" s="164"/>
      <c r="P111" s="170">
        <f t="shared" si="7"/>
        <v>24</v>
      </c>
      <c r="Q111" s="174"/>
      <c r="R111" s="175"/>
    </row>
    <row r="112" spans="1:18" s="150" customFormat="1" x14ac:dyDescent="0.2">
      <c r="A112" s="178"/>
      <c r="B112" s="154" t="s">
        <v>130</v>
      </c>
      <c r="C112" s="179" t="s">
        <v>43</v>
      </c>
      <c r="D112" s="173">
        <v>0</v>
      </c>
      <c r="E112" s="173">
        <v>0</v>
      </c>
      <c r="F112" s="170">
        <f t="shared" si="5"/>
        <v>0</v>
      </c>
      <c r="G112" s="164"/>
      <c r="H112" s="172">
        <v>0</v>
      </c>
      <c r="I112" s="172">
        <v>0</v>
      </c>
      <c r="J112" s="170">
        <f t="shared" si="6"/>
        <v>0</v>
      </c>
      <c r="K112" s="164"/>
      <c r="L112" s="173">
        <v>0</v>
      </c>
      <c r="M112" s="173">
        <v>0</v>
      </c>
      <c r="N112" s="170">
        <f t="shared" si="8"/>
        <v>0</v>
      </c>
      <c r="O112" s="164"/>
      <c r="P112" s="170">
        <f t="shared" si="7"/>
        <v>0</v>
      </c>
      <c r="Q112" s="174"/>
      <c r="R112" s="175"/>
    </row>
    <row r="113" spans="1:18" s="150" customFormat="1" x14ac:dyDescent="0.2">
      <c r="A113" s="178"/>
      <c r="B113" s="154" t="s">
        <v>131</v>
      </c>
      <c r="C113" s="171" t="s">
        <v>38</v>
      </c>
      <c r="D113" s="172">
        <v>0</v>
      </c>
      <c r="E113" s="172">
        <v>35</v>
      </c>
      <c r="F113" s="170">
        <f t="shared" si="5"/>
        <v>35</v>
      </c>
      <c r="G113" s="164"/>
      <c r="H113" s="172">
        <v>0</v>
      </c>
      <c r="I113" s="172">
        <v>41</v>
      </c>
      <c r="J113" s="170">
        <f t="shared" si="6"/>
        <v>41</v>
      </c>
      <c r="K113" s="164"/>
      <c r="L113" s="173">
        <v>0</v>
      </c>
      <c r="M113" s="173">
        <v>0</v>
      </c>
      <c r="N113" s="170">
        <f t="shared" si="8"/>
        <v>0</v>
      </c>
      <c r="O113" s="164"/>
      <c r="P113" s="170">
        <f t="shared" si="7"/>
        <v>76</v>
      </c>
      <c r="Q113" s="174"/>
      <c r="R113" s="175"/>
    </row>
    <row r="114" spans="1:18" s="150" customFormat="1" x14ac:dyDescent="0.2">
      <c r="A114" s="178"/>
      <c r="B114" s="154" t="s">
        <v>132</v>
      </c>
      <c r="C114" s="171" t="s">
        <v>38</v>
      </c>
      <c r="D114" s="172">
        <v>0</v>
      </c>
      <c r="E114" s="172">
        <v>82</v>
      </c>
      <c r="F114" s="170">
        <f t="shared" si="5"/>
        <v>82</v>
      </c>
      <c r="G114" s="164"/>
      <c r="H114" s="172">
        <v>0</v>
      </c>
      <c r="I114" s="172">
        <v>102</v>
      </c>
      <c r="J114" s="170">
        <f t="shared" si="6"/>
        <v>102</v>
      </c>
      <c r="K114" s="164"/>
      <c r="L114" s="173">
        <v>0</v>
      </c>
      <c r="M114" s="173">
        <v>0</v>
      </c>
      <c r="N114" s="170">
        <f t="shared" si="8"/>
        <v>0</v>
      </c>
      <c r="O114" s="164"/>
      <c r="P114" s="170">
        <f t="shared" si="7"/>
        <v>184</v>
      </c>
      <c r="Q114" s="174"/>
      <c r="R114" s="175"/>
    </row>
    <row r="115" spans="1:18" s="150" customFormat="1" x14ac:dyDescent="0.2">
      <c r="A115" s="178"/>
      <c r="B115" s="154" t="s">
        <v>133</v>
      </c>
      <c r="C115" s="171" t="s">
        <v>38</v>
      </c>
      <c r="D115" s="172">
        <v>0</v>
      </c>
      <c r="E115" s="172">
        <v>44</v>
      </c>
      <c r="F115" s="170">
        <f t="shared" si="5"/>
        <v>44</v>
      </c>
      <c r="G115" s="164"/>
      <c r="H115" s="172">
        <v>0</v>
      </c>
      <c r="I115" s="172">
        <v>44</v>
      </c>
      <c r="J115" s="170">
        <f t="shared" si="6"/>
        <v>44</v>
      </c>
      <c r="K115" s="164"/>
      <c r="L115" s="172">
        <v>0</v>
      </c>
      <c r="M115" s="172">
        <v>11</v>
      </c>
      <c r="N115" s="170">
        <f t="shared" si="8"/>
        <v>11</v>
      </c>
      <c r="O115" s="164"/>
      <c r="P115" s="170">
        <f t="shared" si="7"/>
        <v>99</v>
      </c>
      <c r="Q115" s="174"/>
      <c r="R115" s="175"/>
    </row>
    <row r="116" spans="1:18" s="150" customFormat="1" x14ac:dyDescent="0.2">
      <c r="A116" s="178"/>
      <c r="B116" s="154" t="s">
        <v>134</v>
      </c>
      <c r="C116" s="171" t="s">
        <v>38</v>
      </c>
      <c r="D116" s="172">
        <v>0</v>
      </c>
      <c r="E116" s="172">
        <v>3</v>
      </c>
      <c r="F116" s="170">
        <f t="shared" si="5"/>
        <v>3</v>
      </c>
      <c r="G116" s="164"/>
      <c r="H116" s="172">
        <v>0</v>
      </c>
      <c r="I116" s="172">
        <v>24</v>
      </c>
      <c r="J116" s="170">
        <f t="shared" si="6"/>
        <v>24</v>
      </c>
      <c r="K116" s="164"/>
      <c r="L116" s="173">
        <v>0</v>
      </c>
      <c r="M116" s="173">
        <v>0</v>
      </c>
      <c r="N116" s="170">
        <f t="shared" si="8"/>
        <v>0</v>
      </c>
      <c r="O116" s="164"/>
      <c r="P116" s="170">
        <f t="shared" si="7"/>
        <v>27</v>
      </c>
      <c r="Q116" s="174"/>
      <c r="R116" s="175"/>
    </row>
    <row r="117" spans="1:18" s="150" customFormat="1" x14ac:dyDescent="0.2">
      <c r="A117" s="178"/>
      <c r="B117" s="154" t="s">
        <v>135</v>
      </c>
      <c r="C117" s="171" t="s">
        <v>38</v>
      </c>
      <c r="D117" s="172">
        <v>0</v>
      </c>
      <c r="E117" s="172">
        <v>128</v>
      </c>
      <c r="F117" s="170">
        <f t="shared" si="5"/>
        <v>128</v>
      </c>
      <c r="G117" s="164"/>
      <c r="H117" s="172">
        <v>0</v>
      </c>
      <c r="I117" s="172">
        <v>139</v>
      </c>
      <c r="J117" s="170">
        <f t="shared" si="6"/>
        <v>139</v>
      </c>
      <c r="K117" s="164"/>
      <c r="L117" s="172">
        <v>0</v>
      </c>
      <c r="M117" s="172">
        <v>2</v>
      </c>
      <c r="N117" s="170">
        <f t="shared" si="8"/>
        <v>2</v>
      </c>
      <c r="O117" s="164"/>
      <c r="P117" s="170">
        <f t="shared" si="7"/>
        <v>269</v>
      </c>
      <c r="Q117" s="174"/>
      <c r="R117" s="175"/>
    </row>
    <row r="118" spans="1:18" s="150" customFormat="1" x14ac:dyDescent="0.2">
      <c r="A118" s="178"/>
      <c r="B118" s="154" t="s">
        <v>136</v>
      </c>
      <c r="C118" s="171" t="s">
        <v>38</v>
      </c>
      <c r="D118" s="172">
        <v>0</v>
      </c>
      <c r="E118" s="172">
        <v>331</v>
      </c>
      <c r="F118" s="170">
        <f t="shared" si="5"/>
        <v>331</v>
      </c>
      <c r="G118" s="164"/>
      <c r="H118" s="172">
        <v>0</v>
      </c>
      <c r="I118" s="172">
        <v>182</v>
      </c>
      <c r="J118" s="170">
        <f t="shared" si="6"/>
        <v>182</v>
      </c>
      <c r="K118" s="164"/>
      <c r="L118" s="172">
        <v>0</v>
      </c>
      <c r="M118" s="172">
        <v>8</v>
      </c>
      <c r="N118" s="170">
        <f t="shared" si="8"/>
        <v>8</v>
      </c>
      <c r="O118" s="164"/>
      <c r="P118" s="170">
        <f t="shared" si="7"/>
        <v>521</v>
      </c>
      <c r="Q118" s="174"/>
      <c r="R118" s="175"/>
    </row>
    <row r="119" spans="1:18" s="150" customFormat="1" x14ac:dyDescent="0.2">
      <c r="A119" s="178"/>
      <c r="B119" s="154" t="s">
        <v>137</v>
      </c>
      <c r="C119" s="171" t="s">
        <v>38</v>
      </c>
      <c r="D119" s="172">
        <v>0</v>
      </c>
      <c r="E119" s="172">
        <v>264</v>
      </c>
      <c r="F119" s="170">
        <f t="shared" si="5"/>
        <v>264</v>
      </c>
      <c r="G119" s="164"/>
      <c r="H119" s="172">
        <v>0</v>
      </c>
      <c r="I119" s="172">
        <v>135</v>
      </c>
      <c r="J119" s="170">
        <f t="shared" si="6"/>
        <v>135</v>
      </c>
      <c r="K119" s="164"/>
      <c r="L119" s="173">
        <v>0</v>
      </c>
      <c r="M119" s="173">
        <v>0</v>
      </c>
      <c r="N119" s="170">
        <f t="shared" si="8"/>
        <v>0</v>
      </c>
      <c r="O119" s="164"/>
      <c r="P119" s="170">
        <f t="shared" si="7"/>
        <v>399</v>
      </c>
      <c r="Q119" s="174"/>
      <c r="R119" s="175"/>
    </row>
    <row r="120" spans="1:18" s="150" customFormat="1" x14ac:dyDescent="0.2">
      <c r="A120" s="178"/>
      <c r="B120" s="154" t="s">
        <v>138</v>
      </c>
      <c r="C120" s="179" t="s">
        <v>43</v>
      </c>
      <c r="D120" s="172">
        <v>0</v>
      </c>
      <c r="E120" s="172">
        <v>27</v>
      </c>
      <c r="F120" s="170">
        <f t="shared" si="5"/>
        <v>27</v>
      </c>
      <c r="G120" s="164"/>
      <c r="H120" s="172">
        <v>0</v>
      </c>
      <c r="I120" s="172">
        <v>219</v>
      </c>
      <c r="J120" s="170">
        <f t="shared" si="6"/>
        <v>219</v>
      </c>
      <c r="K120" s="164"/>
      <c r="L120" s="173">
        <v>0</v>
      </c>
      <c r="M120" s="173">
        <v>0</v>
      </c>
      <c r="N120" s="170">
        <f t="shared" si="8"/>
        <v>0</v>
      </c>
      <c r="O120" s="164"/>
      <c r="P120" s="170">
        <f t="shared" si="7"/>
        <v>246</v>
      </c>
      <c r="Q120" s="174"/>
      <c r="R120" s="175"/>
    </row>
    <row r="121" spans="1:18" s="150" customFormat="1" x14ac:dyDescent="0.2">
      <c r="A121" s="178"/>
      <c r="B121" s="154" t="s">
        <v>139</v>
      </c>
      <c r="C121" s="179" t="s">
        <v>43</v>
      </c>
      <c r="D121" s="172">
        <v>0</v>
      </c>
      <c r="E121" s="172">
        <v>81</v>
      </c>
      <c r="F121" s="170">
        <f t="shared" si="5"/>
        <v>81</v>
      </c>
      <c r="G121" s="164"/>
      <c r="H121" s="172">
        <v>0</v>
      </c>
      <c r="I121" s="172">
        <v>58</v>
      </c>
      <c r="J121" s="170">
        <f t="shared" si="6"/>
        <v>58</v>
      </c>
      <c r="K121" s="164"/>
      <c r="L121" s="172">
        <v>0</v>
      </c>
      <c r="M121" s="172">
        <v>36</v>
      </c>
      <c r="N121" s="170">
        <f t="shared" si="8"/>
        <v>36</v>
      </c>
      <c r="O121" s="164"/>
      <c r="P121" s="170">
        <f t="shared" si="7"/>
        <v>175</v>
      </c>
      <c r="Q121" s="174"/>
      <c r="R121" s="175"/>
    </row>
    <row r="122" spans="1:18" s="150" customFormat="1" x14ac:dyDescent="0.2">
      <c r="A122" s="178"/>
      <c r="B122" s="154" t="s">
        <v>140</v>
      </c>
      <c r="C122" s="171" t="s">
        <v>38</v>
      </c>
      <c r="D122" s="172">
        <v>0</v>
      </c>
      <c r="E122" s="172">
        <v>39</v>
      </c>
      <c r="F122" s="170">
        <f t="shared" si="5"/>
        <v>39</v>
      </c>
      <c r="G122" s="164"/>
      <c r="H122" s="172">
        <v>0</v>
      </c>
      <c r="I122" s="172">
        <v>36</v>
      </c>
      <c r="J122" s="170">
        <f t="shared" si="6"/>
        <v>36</v>
      </c>
      <c r="K122" s="164"/>
      <c r="L122" s="173">
        <v>0</v>
      </c>
      <c r="M122" s="173">
        <v>0</v>
      </c>
      <c r="N122" s="170">
        <f t="shared" si="8"/>
        <v>0</v>
      </c>
      <c r="O122" s="164"/>
      <c r="P122" s="170">
        <f t="shared" si="7"/>
        <v>75</v>
      </c>
      <c r="Q122" s="174"/>
      <c r="R122" s="175"/>
    </row>
    <row r="123" spans="1:18" s="150" customFormat="1" x14ac:dyDescent="0.2">
      <c r="A123" s="178"/>
      <c r="B123" s="154" t="s">
        <v>141</v>
      </c>
      <c r="C123" s="171" t="s">
        <v>38</v>
      </c>
      <c r="D123" s="172">
        <v>0</v>
      </c>
      <c r="E123" s="172">
        <v>76</v>
      </c>
      <c r="F123" s="170">
        <f t="shared" si="5"/>
        <v>76</v>
      </c>
      <c r="G123" s="164"/>
      <c r="H123" s="172">
        <v>0</v>
      </c>
      <c r="I123" s="172">
        <v>45</v>
      </c>
      <c r="J123" s="170">
        <f t="shared" si="6"/>
        <v>45</v>
      </c>
      <c r="K123" s="164"/>
      <c r="L123" s="172">
        <v>0</v>
      </c>
      <c r="M123" s="172">
        <v>5</v>
      </c>
      <c r="N123" s="170">
        <f t="shared" si="8"/>
        <v>5</v>
      </c>
      <c r="O123" s="164"/>
      <c r="P123" s="170">
        <f t="shared" si="7"/>
        <v>126</v>
      </c>
      <c r="Q123" s="174"/>
      <c r="R123" s="175"/>
    </row>
    <row r="124" spans="1:18" s="150" customFormat="1" x14ac:dyDescent="0.2">
      <c r="A124" s="178"/>
      <c r="B124" s="154" t="s">
        <v>142</v>
      </c>
      <c r="C124" s="171" t="s">
        <v>38</v>
      </c>
      <c r="D124" s="172">
        <v>42</v>
      </c>
      <c r="E124" s="172">
        <v>701</v>
      </c>
      <c r="F124" s="170">
        <f t="shared" si="5"/>
        <v>743</v>
      </c>
      <c r="G124" s="164"/>
      <c r="H124" s="172">
        <v>0</v>
      </c>
      <c r="I124" s="172">
        <v>64</v>
      </c>
      <c r="J124" s="170">
        <f t="shared" si="6"/>
        <v>64</v>
      </c>
      <c r="K124" s="164"/>
      <c r="L124" s="173">
        <v>0</v>
      </c>
      <c r="M124" s="173">
        <v>0</v>
      </c>
      <c r="N124" s="170">
        <f t="shared" si="8"/>
        <v>0</v>
      </c>
      <c r="O124" s="164"/>
      <c r="P124" s="170">
        <f t="shared" si="7"/>
        <v>807</v>
      </c>
      <c r="Q124" s="174"/>
      <c r="R124" s="175"/>
    </row>
    <row r="125" spans="1:18" s="150" customFormat="1" x14ac:dyDescent="0.2">
      <c r="A125" s="178" t="s">
        <v>209</v>
      </c>
      <c r="B125" s="154" t="s">
        <v>143</v>
      </c>
      <c r="C125" s="179" t="s">
        <v>43</v>
      </c>
      <c r="D125" s="172">
        <v>0</v>
      </c>
      <c r="E125" s="172">
        <v>1</v>
      </c>
      <c r="F125" s="170">
        <f t="shared" si="5"/>
        <v>1</v>
      </c>
      <c r="G125" s="164"/>
      <c r="H125" s="172">
        <v>0</v>
      </c>
      <c r="I125" s="172">
        <v>1</v>
      </c>
      <c r="J125" s="170">
        <f t="shared" si="6"/>
        <v>1</v>
      </c>
      <c r="K125" s="164"/>
      <c r="L125" s="173">
        <v>0</v>
      </c>
      <c r="M125" s="173">
        <v>0</v>
      </c>
      <c r="N125" s="170">
        <f t="shared" si="8"/>
        <v>0</v>
      </c>
      <c r="O125" s="164"/>
      <c r="P125" s="170">
        <f t="shared" si="7"/>
        <v>2</v>
      </c>
      <c r="Q125" s="174"/>
      <c r="R125" s="175"/>
    </row>
    <row r="126" spans="1:18" s="150" customFormat="1" x14ac:dyDescent="0.2">
      <c r="A126" s="178"/>
      <c r="B126" s="154" t="s">
        <v>144</v>
      </c>
      <c r="C126" s="171" t="s">
        <v>38</v>
      </c>
      <c r="D126" s="172">
        <v>0</v>
      </c>
      <c r="E126" s="172">
        <v>220</v>
      </c>
      <c r="F126" s="170">
        <f t="shared" si="5"/>
        <v>220</v>
      </c>
      <c r="G126" s="164"/>
      <c r="H126" s="172">
        <v>0</v>
      </c>
      <c r="I126" s="172">
        <v>223</v>
      </c>
      <c r="J126" s="170">
        <f t="shared" si="6"/>
        <v>223</v>
      </c>
      <c r="K126" s="164"/>
      <c r="L126" s="172">
        <v>0</v>
      </c>
      <c r="M126" s="172">
        <v>0</v>
      </c>
      <c r="N126" s="170">
        <f t="shared" si="8"/>
        <v>0</v>
      </c>
      <c r="O126" s="164"/>
      <c r="P126" s="170">
        <f t="shared" si="7"/>
        <v>443</v>
      </c>
      <c r="Q126" s="174"/>
      <c r="R126" s="175"/>
    </row>
    <row r="127" spans="1:18" s="150" customFormat="1" x14ac:dyDescent="0.2">
      <c r="A127" s="178"/>
      <c r="B127" s="154" t="s">
        <v>145</v>
      </c>
      <c r="C127" s="171" t="s">
        <v>38</v>
      </c>
      <c r="D127" s="172">
        <v>0</v>
      </c>
      <c r="E127" s="172">
        <v>8</v>
      </c>
      <c r="F127" s="170">
        <f t="shared" si="5"/>
        <v>8</v>
      </c>
      <c r="G127" s="164"/>
      <c r="H127" s="173">
        <v>0</v>
      </c>
      <c r="I127" s="173">
        <v>0</v>
      </c>
      <c r="J127" s="170">
        <f t="shared" si="6"/>
        <v>0</v>
      </c>
      <c r="K127" s="164"/>
      <c r="L127" s="173">
        <v>0</v>
      </c>
      <c r="M127" s="173">
        <v>0</v>
      </c>
      <c r="N127" s="170">
        <f t="shared" si="8"/>
        <v>0</v>
      </c>
      <c r="O127" s="164"/>
      <c r="P127" s="170">
        <f t="shared" si="7"/>
        <v>8</v>
      </c>
      <c r="Q127" s="174"/>
      <c r="R127" s="175"/>
    </row>
    <row r="128" spans="1:18" s="150" customFormat="1" x14ac:dyDescent="0.2">
      <c r="A128" s="178"/>
      <c r="B128" s="154" t="s">
        <v>146</v>
      </c>
      <c r="C128" s="179" t="s">
        <v>43</v>
      </c>
      <c r="D128" s="172">
        <v>0</v>
      </c>
      <c r="E128" s="172">
        <v>86</v>
      </c>
      <c r="F128" s="170">
        <f t="shared" si="5"/>
        <v>86</v>
      </c>
      <c r="G128" s="164"/>
      <c r="H128" s="172">
        <v>0</v>
      </c>
      <c r="I128" s="172">
        <v>78</v>
      </c>
      <c r="J128" s="170">
        <f t="shared" si="6"/>
        <v>78</v>
      </c>
      <c r="K128" s="164"/>
      <c r="L128" s="173">
        <v>0</v>
      </c>
      <c r="M128" s="173">
        <v>0</v>
      </c>
      <c r="N128" s="170">
        <f t="shared" si="8"/>
        <v>0</v>
      </c>
      <c r="O128" s="164"/>
      <c r="P128" s="170">
        <f t="shared" si="7"/>
        <v>164</v>
      </c>
      <c r="Q128" s="174"/>
      <c r="R128" s="175"/>
    </row>
    <row r="129" spans="1:18" s="150" customFormat="1" x14ac:dyDescent="0.2">
      <c r="A129" s="178"/>
      <c r="B129" s="154" t="s">
        <v>147</v>
      </c>
      <c r="C129" s="179" t="s">
        <v>43</v>
      </c>
      <c r="D129" s="172">
        <v>0</v>
      </c>
      <c r="E129" s="172">
        <v>4</v>
      </c>
      <c r="F129" s="170">
        <f t="shared" si="5"/>
        <v>4</v>
      </c>
      <c r="G129" s="164"/>
      <c r="H129" s="172">
        <v>0</v>
      </c>
      <c r="I129" s="172">
        <v>2</v>
      </c>
      <c r="J129" s="170">
        <f t="shared" si="6"/>
        <v>2</v>
      </c>
      <c r="K129" s="164"/>
      <c r="L129" s="173">
        <v>0</v>
      </c>
      <c r="M129" s="173">
        <v>0</v>
      </c>
      <c r="N129" s="170">
        <f t="shared" si="8"/>
        <v>0</v>
      </c>
      <c r="O129" s="164"/>
      <c r="P129" s="170">
        <f t="shared" si="7"/>
        <v>6</v>
      </c>
      <c r="Q129" s="174"/>
      <c r="R129" s="175"/>
    </row>
    <row r="130" spans="1:18" s="150" customFormat="1" x14ac:dyDescent="0.2">
      <c r="A130" s="178"/>
      <c r="B130" s="154" t="s">
        <v>216</v>
      </c>
      <c r="C130" s="179" t="s">
        <v>43</v>
      </c>
      <c r="D130" s="172">
        <v>0</v>
      </c>
      <c r="E130" s="172">
        <v>1</v>
      </c>
      <c r="F130" s="170">
        <f t="shared" si="5"/>
        <v>1</v>
      </c>
      <c r="G130" s="164"/>
      <c r="H130" s="173">
        <v>0</v>
      </c>
      <c r="I130" s="173">
        <v>0</v>
      </c>
      <c r="J130" s="170">
        <f t="shared" si="6"/>
        <v>0</v>
      </c>
      <c r="K130" s="164"/>
      <c r="L130" s="173">
        <v>0</v>
      </c>
      <c r="M130" s="173">
        <v>0</v>
      </c>
      <c r="N130" s="170">
        <f t="shared" si="8"/>
        <v>0</v>
      </c>
      <c r="O130" s="164"/>
      <c r="P130" s="170">
        <f t="shared" si="7"/>
        <v>1</v>
      </c>
      <c r="Q130" s="174"/>
      <c r="R130" s="175"/>
    </row>
    <row r="131" spans="1:18" s="150" customFormat="1" x14ac:dyDescent="0.2">
      <c r="A131" s="178"/>
      <c r="B131" s="154" t="s">
        <v>148</v>
      </c>
      <c r="C131" s="171" t="s">
        <v>38</v>
      </c>
      <c r="D131" s="172">
        <v>48</v>
      </c>
      <c r="E131" s="172">
        <v>865</v>
      </c>
      <c r="F131" s="170">
        <f t="shared" si="5"/>
        <v>913</v>
      </c>
      <c r="G131" s="164"/>
      <c r="H131" s="172">
        <v>0</v>
      </c>
      <c r="I131" s="172">
        <v>63</v>
      </c>
      <c r="J131" s="170">
        <f t="shared" si="6"/>
        <v>63</v>
      </c>
      <c r="K131" s="164"/>
      <c r="L131" s="173">
        <v>0</v>
      </c>
      <c r="M131" s="173">
        <v>0</v>
      </c>
      <c r="N131" s="170">
        <f t="shared" si="8"/>
        <v>0</v>
      </c>
      <c r="O131" s="164"/>
      <c r="P131" s="170">
        <f t="shared" si="7"/>
        <v>976</v>
      </c>
      <c r="Q131" s="174"/>
      <c r="R131" s="175"/>
    </row>
    <row r="132" spans="1:18" s="150" customFormat="1" x14ac:dyDescent="0.2">
      <c r="A132" s="178"/>
      <c r="B132" s="154" t="s">
        <v>149</v>
      </c>
      <c r="C132" s="179" t="s">
        <v>43</v>
      </c>
      <c r="D132" s="172">
        <v>0</v>
      </c>
      <c r="E132" s="172">
        <v>142</v>
      </c>
      <c r="F132" s="170">
        <f t="shared" si="5"/>
        <v>142</v>
      </c>
      <c r="G132" s="164"/>
      <c r="H132" s="172">
        <v>0</v>
      </c>
      <c r="I132" s="172">
        <v>706</v>
      </c>
      <c r="J132" s="170">
        <f t="shared" si="6"/>
        <v>706</v>
      </c>
      <c r="K132" s="164"/>
      <c r="L132" s="172">
        <v>0</v>
      </c>
      <c r="M132" s="172">
        <v>52</v>
      </c>
      <c r="N132" s="170">
        <f t="shared" si="8"/>
        <v>52</v>
      </c>
      <c r="O132" s="164"/>
      <c r="P132" s="170">
        <f t="shared" si="7"/>
        <v>900</v>
      </c>
      <c r="Q132" s="174"/>
      <c r="R132" s="175"/>
    </row>
    <row r="133" spans="1:18" s="150" customFormat="1" x14ac:dyDescent="0.2">
      <c r="A133" s="178"/>
      <c r="B133" s="154" t="s">
        <v>180</v>
      </c>
      <c r="C133" s="171" t="s">
        <v>38</v>
      </c>
      <c r="D133" s="172">
        <v>0</v>
      </c>
      <c r="E133" s="172">
        <v>39</v>
      </c>
      <c r="F133" s="170">
        <f t="shared" si="5"/>
        <v>39</v>
      </c>
      <c r="G133" s="164"/>
      <c r="H133" s="172">
        <v>0</v>
      </c>
      <c r="I133" s="172">
        <v>59</v>
      </c>
      <c r="J133" s="170">
        <f t="shared" si="6"/>
        <v>59</v>
      </c>
      <c r="K133" s="164"/>
      <c r="L133" s="172">
        <v>0</v>
      </c>
      <c r="M133" s="172">
        <v>3</v>
      </c>
      <c r="N133" s="170">
        <f t="shared" si="8"/>
        <v>3</v>
      </c>
      <c r="O133" s="164"/>
      <c r="P133" s="170">
        <f t="shared" si="7"/>
        <v>101</v>
      </c>
      <c r="Q133" s="174"/>
      <c r="R133" s="175"/>
    </row>
    <row r="134" spans="1:18" s="150" customFormat="1" x14ac:dyDescent="0.2">
      <c r="A134" s="178"/>
      <c r="B134" s="154" t="s">
        <v>150</v>
      </c>
      <c r="C134" s="171" t="s">
        <v>38</v>
      </c>
      <c r="D134" s="172">
        <v>0</v>
      </c>
      <c r="E134" s="172">
        <v>1</v>
      </c>
      <c r="F134" s="170">
        <f t="shared" si="5"/>
        <v>1</v>
      </c>
      <c r="G134" s="164"/>
      <c r="H134" s="173">
        <v>0</v>
      </c>
      <c r="I134" s="173">
        <v>0</v>
      </c>
      <c r="J134" s="170">
        <f t="shared" si="6"/>
        <v>0</v>
      </c>
      <c r="K134" s="164"/>
      <c r="L134" s="173">
        <v>0</v>
      </c>
      <c r="M134" s="173">
        <v>0</v>
      </c>
      <c r="N134" s="170">
        <f t="shared" si="8"/>
        <v>0</v>
      </c>
      <c r="O134" s="164"/>
      <c r="P134" s="170">
        <f t="shared" si="7"/>
        <v>1</v>
      </c>
      <c r="Q134" s="174"/>
      <c r="R134" s="175"/>
    </row>
    <row r="135" spans="1:18" s="150" customFormat="1" x14ac:dyDescent="0.2">
      <c r="A135" s="178"/>
      <c r="B135" s="154" t="s">
        <v>151</v>
      </c>
      <c r="C135" s="171" t="s">
        <v>38</v>
      </c>
      <c r="D135" s="172">
        <v>0</v>
      </c>
      <c r="E135" s="172">
        <v>4</v>
      </c>
      <c r="F135" s="170">
        <f t="shared" ref="F135:F159" si="9">SUM(D135:E135)</f>
        <v>4</v>
      </c>
      <c r="G135" s="164"/>
      <c r="H135" s="173">
        <v>0</v>
      </c>
      <c r="I135" s="173">
        <v>0</v>
      </c>
      <c r="J135" s="170">
        <f t="shared" ref="J135:J159" si="10">SUM(H135:I135)</f>
        <v>0</v>
      </c>
      <c r="K135" s="164"/>
      <c r="L135" s="173">
        <v>0</v>
      </c>
      <c r="M135" s="173">
        <v>0</v>
      </c>
      <c r="N135" s="170">
        <f t="shared" si="8"/>
        <v>0</v>
      </c>
      <c r="O135" s="164"/>
      <c r="P135" s="170">
        <f t="shared" ref="P135:P159" si="11">+N135+J135+F135</f>
        <v>4</v>
      </c>
      <c r="Q135" s="174"/>
      <c r="R135" s="175"/>
    </row>
    <row r="136" spans="1:18" s="150" customFormat="1" x14ac:dyDescent="0.2">
      <c r="A136" s="178"/>
      <c r="B136" s="154" t="s">
        <v>152</v>
      </c>
      <c r="C136" s="179" t="s">
        <v>43</v>
      </c>
      <c r="D136" s="172">
        <v>0</v>
      </c>
      <c r="E136" s="172">
        <v>3</v>
      </c>
      <c r="F136" s="170">
        <f t="shared" si="9"/>
        <v>3</v>
      </c>
      <c r="G136" s="164"/>
      <c r="H136" s="172">
        <v>0</v>
      </c>
      <c r="I136" s="172">
        <v>0</v>
      </c>
      <c r="J136" s="170">
        <f t="shared" si="10"/>
        <v>0</v>
      </c>
      <c r="K136" s="164"/>
      <c r="L136" s="173">
        <v>0</v>
      </c>
      <c r="M136" s="173">
        <v>0</v>
      </c>
      <c r="N136" s="170">
        <f t="shared" si="8"/>
        <v>0</v>
      </c>
      <c r="O136" s="164"/>
      <c r="P136" s="170">
        <f t="shared" si="11"/>
        <v>3</v>
      </c>
      <c r="Q136" s="174"/>
      <c r="R136" s="175"/>
    </row>
    <row r="137" spans="1:18" s="150" customFormat="1" x14ac:dyDescent="0.2">
      <c r="A137" s="178"/>
      <c r="B137" s="154" t="s">
        <v>153</v>
      </c>
      <c r="C137" s="171" t="s">
        <v>38</v>
      </c>
      <c r="D137" s="172">
        <v>0</v>
      </c>
      <c r="E137" s="172">
        <v>2</v>
      </c>
      <c r="F137" s="170">
        <f t="shared" si="9"/>
        <v>2</v>
      </c>
      <c r="G137" s="164"/>
      <c r="H137" s="172">
        <v>0</v>
      </c>
      <c r="I137" s="172">
        <v>0</v>
      </c>
      <c r="J137" s="170">
        <f t="shared" si="10"/>
        <v>0</v>
      </c>
      <c r="K137" s="164"/>
      <c r="L137" s="173">
        <v>0</v>
      </c>
      <c r="M137" s="173">
        <v>0</v>
      </c>
      <c r="N137" s="170">
        <f t="shared" si="8"/>
        <v>0</v>
      </c>
      <c r="O137" s="164"/>
      <c r="P137" s="170">
        <f t="shared" si="11"/>
        <v>2</v>
      </c>
      <c r="Q137" s="174"/>
      <c r="R137" s="175"/>
    </row>
    <row r="138" spans="1:18" s="150" customFormat="1" x14ac:dyDescent="0.2">
      <c r="A138" s="178"/>
      <c r="B138" s="154" t="s">
        <v>154</v>
      </c>
      <c r="C138" s="171" t="s">
        <v>38</v>
      </c>
      <c r="D138" s="172">
        <v>0</v>
      </c>
      <c r="E138" s="172">
        <v>6</v>
      </c>
      <c r="F138" s="170">
        <f t="shared" si="9"/>
        <v>6</v>
      </c>
      <c r="G138" s="164"/>
      <c r="H138" s="172">
        <v>0</v>
      </c>
      <c r="I138" s="172">
        <v>2</v>
      </c>
      <c r="J138" s="170">
        <f t="shared" si="10"/>
        <v>2</v>
      </c>
      <c r="K138" s="164"/>
      <c r="L138" s="173">
        <v>0</v>
      </c>
      <c r="M138" s="173">
        <v>0</v>
      </c>
      <c r="N138" s="170">
        <f t="shared" ref="N138:N159" si="12">SUM(L138:M138)</f>
        <v>0</v>
      </c>
      <c r="O138" s="164"/>
      <c r="P138" s="170">
        <f t="shared" si="11"/>
        <v>8</v>
      </c>
      <c r="Q138" s="174"/>
      <c r="R138" s="175"/>
    </row>
    <row r="139" spans="1:18" s="150" customFormat="1" x14ac:dyDescent="0.2">
      <c r="A139" s="178"/>
      <c r="B139" s="154" t="s">
        <v>155</v>
      </c>
      <c r="C139" s="171" t="s">
        <v>38</v>
      </c>
      <c r="D139" s="172">
        <v>0</v>
      </c>
      <c r="E139" s="172">
        <v>7</v>
      </c>
      <c r="F139" s="170">
        <f t="shared" si="9"/>
        <v>7</v>
      </c>
      <c r="G139" s="164"/>
      <c r="H139" s="173">
        <v>0</v>
      </c>
      <c r="I139" s="173">
        <v>0</v>
      </c>
      <c r="J139" s="170">
        <f t="shared" si="10"/>
        <v>0</v>
      </c>
      <c r="K139" s="164"/>
      <c r="L139" s="173">
        <v>0</v>
      </c>
      <c r="M139" s="173">
        <v>0</v>
      </c>
      <c r="N139" s="170">
        <f t="shared" si="12"/>
        <v>0</v>
      </c>
      <c r="O139" s="164"/>
      <c r="P139" s="170">
        <f t="shared" si="11"/>
        <v>7</v>
      </c>
      <c r="Q139" s="174"/>
      <c r="R139" s="175"/>
    </row>
    <row r="140" spans="1:18" s="150" customFormat="1" x14ac:dyDescent="0.2">
      <c r="A140" s="178"/>
      <c r="B140" s="154" t="s">
        <v>156</v>
      </c>
      <c r="C140" s="179" t="s">
        <v>43</v>
      </c>
      <c r="D140" s="172">
        <v>0</v>
      </c>
      <c r="E140" s="172">
        <v>8</v>
      </c>
      <c r="F140" s="170">
        <f t="shared" si="9"/>
        <v>8</v>
      </c>
      <c r="G140" s="164"/>
      <c r="H140" s="172">
        <v>0</v>
      </c>
      <c r="I140" s="172">
        <v>23</v>
      </c>
      <c r="J140" s="170">
        <f t="shared" si="10"/>
        <v>23</v>
      </c>
      <c r="K140" s="164"/>
      <c r="L140" s="173">
        <v>0</v>
      </c>
      <c r="M140" s="173">
        <v>0</v>
      </c>
      <c r="N140" s="170">
        <f t="shared" si="12"/>
        <v>0</v>
      </c>
      <c r="O140" s="164"/>
      <c r="P140" s="170">
        <f t="shared" si="11"/>
        <v>31</v>
      </c>
      <c r="Q140" s="174"/>
      <c r="R140" s="175"/>
    </row>
    <row r="141" spans="1:18" s="150" customFormat="1" x14ac:dyDescent="0.2">
      <c r="A141" s="178"/>
      <c r="B141" s="154" t="s">
        <v>217</v>
      </c>
      <c r="C141" s="179" t="s">
        <v>43</v>
      </c>
      <c r="D141" s="172">
        <v>0</v>
      </c>
      <c r="E141" s="172">
        <v>4</v>
      </c>
      <c r="F141" s="170">
        <f t="shared" si="9"/>
        <v>4</v>
      </c>
      <c r="G141" s="164"/>
      <c r="H141" s="172">
        <v>0</v>
      </c>
      <c r="I141" s="172">
        <v>8</v>
      </c>
      <c r="J141" s="170">
        <f t="shared" si="10"/>
        <v>8</v>
      </c>
      <c r="K141" s="164"/>
      <c r="L141" s="173">
        <v>0</v>
      </c>
      <c r="M141" s="173">
        <v>0</v>
      </c>
      <c r="N141" s="170">
        <f t="shared" si="12"/>
        <v>0</v>
      </c>
      <c r="O141" s="164"/>
      <c r="P141" s="170">
        <f t="shared" si="11"/>
        <v>12</v>
      </c>
      <c r="Q141" s="174"/>
      <c r="R141" s="175"/>
    </row>
    <row r="142" spans="1:18" s="150" customFormat="1" x14ac:dyDescent="0.2">
      <c r="A142" s="178"/>
      <c r="B142" s="154" t="s">
        <v>157</v>
      </c>
      <c r="C142" s="179" t="s">
        <v>43</v>
      </c>
      <c r="D142" s="172">
        <v>0</v>
      </c>
      <c r="E142" s="172">
        <v>153</v>
      </c>
      <c r="F142" s="170">
        <f t="shared" si="9"/>
        <v>153</v>
      </c>
      <c r="G142" s="164"/>
      <c r="H142" s="172">
        <v>0</v>
      </c>
      <c r="I142" s="172">
        <v>233</v>
      </c>
      <c r="J142" s="170">
        <f t="shared" si="10"/>
        <v>233</v>
      </c>
      <c r="K142" s="164"/>
      <c r="L142" s="173">
        <v>0</v>
      </c>
      <c r="M142" s="173">
        <v>0</v>
      </c>
      <c r="N142" s="170">
        <f t="shared" si="12"/>
        <v>0</v>
      </c>
      <c r="O142" s="164"/>
      <c r="P142" s="170">
        <f t="shared" si="11"/>
        <v>386</v>
      </c>
      <c r="Q142" s="174"/>
      <c r="R142" s="175"/>
    </row>
    <row r="143" spans="1:18" s="150" customFormat="1" x14ac:dyDescent="0.2">
      <c r="A143" s="178"/>
      <c r="B143" s="154" t="s">
        <v>158</v>
      </c>
      <c r="C143" s="171" t="s">
        <v>38</v>
      </c>
      <c r="D143" s="172">
        <v>0</v>
      </c>
      <c r="E143" s="172">
        <v>5</v>
      </c>
      <c r="F143" s="170">
        <f t="shared" si="9"/>
        <v>5</v>
      </c>
      <c r="G143" s="164"/>
      <c r="H143" s="172">
        <v>0</v>
      </c>
      <c r="I143" s="172">
        <v>5</v>
      </c>
      <c r="J143" s="170">
        <f t="shared" si="10"/>
        <v>5</v>
      </c>
      <c r="K143" s="164"/>
      <c r="L143" s="173">
        <v>0</v>
      </c>
      <c r="M143" s="173">
        <v>0</v>
      </c>
      <c r="N143" s="170">
        <f t="shared" si="12"/>
        <v>0</v>
      </c>
      <c r="O143" s="164"/>
      <c r="P143" s="170">
        <f t="shared" si="11"/>
        <v>10</v>
      </c>
      <c r="Q143" s="174"/>
      <c r="R143" s="175"/>
    </row>
    <row r="144" spans="1:18" s="150" customFormat="1" x14ac:dyDescent="0.2">
      <c r="A144" s="178"/>
      <c r="B144" s="154" t="s">
        <v>159</v>
      </c>
      <c r="C144" s="171" t="s">
        <v>38</v>
      </c>
      <c r="D144" s="172">
        <v>0</v>
      </c>
      <c r="E144" s="172">
        <v>690</v>
      </c>
      <c r="F144" s="170">
        <f t="shared" si="9"/>
        <v>690</v>
      </c>
      <c r="G144" s="164"/>
      <c r="H144" s="172">
        <v>0</v>
      </c>
      <c r="I144" s="172">
        <v>137</v>
      </c>
      <c r="J144" s="170">
        <f t="shared" si="10"/>
        <v>137</v>
      </c>
      <c r="K144" s="164"/>
      <c r="L144" s="173">
        <v>0</v>
      </c>
      <c r="M144" s="173">
        <v>0</v>
      </c>
      <c r="N144" s="170">
        <f t="shared" si="12"/>
        <v>0</v>
      </c>
      <c r="O144" s="164"/>
      <c r="P144" s="170">
        <f t="shared" si="11"/>
        <v>827</v>
      </c>
      <c r="Q144" s="174"/>
      <c r="R144" s="175"/>
    </row>
    <row r="145" spans="1:18" s="150" customFormat="1" x14ac:dyDescent="0.2">
      <c r="A145" s="178"/>
      <c r="B145" s="154" t="s">
        <v>160</v>
      </c>
      <c r="C145" s="171" t="s">
        <v>38</v>
      </c>
      <c r="D145" s="172">
        <v>0</v>
      </c>
      <c r="E145" s="172">
        <v>58</v>
      </c>
      <c r="F145" s="170">
        <f t="shared" si="9"/>
        <v>58</v>
      </c>
      <c r="G145" s="164"/>
      <c r="H145" s="172">
        <v>0</v>
      </c>
      <c r="I145" s="172">
        <v>10</v>
      </c>
      <c r="J145" s="170">
        <f t="shared" si="10"/>
        <v>10</v>
      </c>
      <c r="K145" s="164"/>
      <c r="L145" s="173">
        <v>0</v>
      </c>
      <c r="M145" s="173">
        <v>0</v>
      </c>
      <c r="N145" s="170">
        <f t="shared" si="12"/>
        <v>0</v>
      </c>
      <c r="O145" s="164"/>
      <c r="P145" s="170">
        <f t="shared" si="11"/>
        <v>68</v>
      </c>
      <c r="Q145" s="174"/>
      <c r="R145" s="175"/>
    </row>
    <row r="146" spans="1:18" s="150" customFormat="1" x14ac:dyDescent="0.2">
      <c r="A146" s="178"/>
      <c r="B146" s="154" t="s">
        <v>181</v>
      </c>
      <c r="C146" s="171" t="s">
        <v>38</v>
      </c>
      <c r="D146" s="172">
        <v>0</v>
      </c>
      <c r="E146" s="172">
        <v>3</v>
      </c>
      <c r="F146" s="170">
        <f t="shared" si="9"/>
        <v>3</v>
      </c>
      <c r="G146" s="164"/>
      <c r="H146" s="172">
        <v>0</v>
      </c>
      <c r="I146" s="172">
        <v>5</v>
      </c>
      <c r="J146" s="170">
        <f t="shared" si="10"/>
        <v>5</v>
      </c>
      <c r="K146" s="164"/>
      <c r="L146" s="173">
        <v>0</v>
      </c>
      <c r="M146" s="173">
        <v>0</v>
      </c>
      <c r="N146" s="170">
        <f t="shared" si="12"/>
        <v>0</v>
      </c>
      <c r="O146" s="164"/>
      <c r="P146" s="170">
        <f t="shared" si="11"/>
        <v>8</v>
      </c>
      <c r="Q146" s="174"/>
      <c r="R146" s="175"/>
    </row>
    <row r="147" spans="1:18" s="150" customFormat="1" x14ac:dyDescent="0.2">
      <c r="A147" s="178"/>
      <c r="B147" s="154" t="s">
        <v>161</v>
      </c>
      <c r="C147" s="171" t="s">
        <v>38</v>
      </c>
      <c r="D147" s="172">
        <v>0</v>
      </c>
      <c r="E147" s="172">
        <v>142</v>
      </c>
      <c r="F147" s="170">
        <f t="shared" si="9"/>
        <v>142</v>
      </c>
      <c r="G147" s="164"/>
      <c r="H147" s="172">
        <v>0</v>
      </c>
      <c r="I147" s="172">
        <v>51</v>
      </c>
      <c r="J147" s="170">
        <f t="shared" si="10"/>
        <v>51</v>
      </c>
      <c r="K147" s="164"/>
      <c r="L147" s="173">
        <v>0</v>
      </c>
      <c r="M147" s="173">
        <v>0</v>
      </c>
      <c r="N147" s="170">
        <f t="shared" si="12"/>
        <v>0</v>
      </c>
      <c r="O147" s="164"/>
      <c r="P147" s="170">
        <f t="shared" si="11"/>
        <v>193</v>
      </c>
      <c r="Q147" s="174"/>
      <c r="R147" s="175"/>
    </row>
    <row r="148" spans="1:18" s="150" customFormat="1" x14ac:dyDescent="0.2">
      <c r="A148" s="178"/>
      <c r="B148" s="154" t="s">
        <v>162</v>
      </c>
      <c r="C148" s="171" t="s">
        <v>38</v>
      </c>
      <c r="D148" s="172">
        <v>0</v>
      </c>
      <c r="E148" s="172">
        <v>8</v>
      </c>
      <c r="F148" s="170">
        <f t="shared" si="9"/>
        <v>8</v>
      </c>
      <c r="G148" s="164"/>
      <c r="H148" s="172">
        <v>0</v>
      </c>
      <c r="I148" s="172">
        <v>5</v>
      </c>
      <c r="J148" s="170">
        <f t="shared" si="10"/>
        <v>5</v>
      </c>
      <c r="K148" s="164"/>
      <c r="L148" s="173">
        <v>0</v>
      </c>
      <c r="M148" s="173">
        <v>0</v>
      </c>
      <c r="N148" s="170">
        <f t="shared" si="12"/>
        <v>0</v>
      </c>
      <c r="O148" s="164"/>
      <c r="P148" s="170">
        <f t="shared" si="11"/>
        <v>13</v>
      </c>
      <c r="Q148" s="174"/>
      <c r="R148" s="175"/>
    </row>
    <row r="149" spans="1:18" s="150" customFormat="1" x14ac:dyDescent="0.2">
      <c r="A149" s="178"/>
      <c r="B149" s="154" t="s">
        <v>163</v>
      </c>
      <c r="C149" s="179" t="s">
        <v>43</v>
      </c>
      <c r="D149" s="172">
        <v>49</v>
      </c>
      <c r="E149" s="172">
        <v>856</v>
      </c>
      <c r="F149" s="170">
        <f t="shared" si="9"/>
        <v>905</v>
      </c>
      <c r="G149" s="164"/>
      <c r="H149" s="172">
        <v>38</v>
      </c>
      <c r="I149" s="172">
        <v>632</v>
      </c>
      <c r="J149" s="170">
        <f t="shared" si="10"/>
        <v>670</v>
      </c>
      <c r="K149" s="164"/>
      <c r="L149" s="172">
        <v>0</v>
      </c>
      <c r="M149" s="172">
        <v>35</v>
      </c>
      <c r="N149" s="170">
        <f t="shared" si="12"/>
        <v>35</v>
      </c>
      <c r="O149" s="164"/>
      <c r="P149" s="170">
        <f t="shared" si="11"/>
        <v>1610</v>
      </c>
      <c r="Q149" s="174"/>
      <c r="R149" s="175"/>
    </row>
    <row r="150" spans="1:18" s="150" customFormat="1" x14ac:dyDescent="0.2">
      <c r="A150" s="178"/>
      <c r="B150" s="154" t="s">
        <v>164</v>
      </c>
      <c r="C150" s="171" t="s">
        <v>38</v>
      </c>
      <c r="D150" s="172">
        <v>0</v>
      </c>
      <c r="E150" s="172">
        <v>18</v>
      </c>
      <c r="F150" s="170">
        <f t="shared" si="9"/>
        <v>18</v>
      </c>
      <c r="G150" s="164"/>
      <c r="H150" s="173">
        <v>0</v>
      </c>
      <c r="I150" s="173">
        <v>0</v>
      </c>
      <c r="J150" s="170">
        <f t="shared" si="10"/>
        <v>0</v>
      </c>
      <c r="K150" s="164"/>
      <c r="L150" s="173">
        <v>0</v>
      </c>
      <c r="M150" s="173">
        <v>0</v>
      </c>
      <c r="N150" s="170">
        <f t="shared" si="12"/>
        <v>0</v>
      </c>
      <c r="O150" s="164"/>
      <c r="P150" s="170">
        <f t="shared" si="11"/>
        <v>18</v>
      </c>
      <c r="Q150" s="174"/>
      <c r="R150" s="175"/>
    </row>
    <row r="151" spans="1:18" s="150" customFormat="1" x14ac:dyDescent="0.2">
      <c r="A151" s="178"/>
      <c r="B151" s="154" t="s">
        <v>165</v>
      </c>
      <c r="C151" s="171" t="s">
        <v>38</v>
      </c>
      <c r="D151" s="172">
        <v>0</v>
      </c>
      <c r="E151" s="172">
        <v>146</v>
      </c>
      <c r="F151" s="170">
        <f t="shared" si="9"/>
        <v>146</v>
      </c>
      <c r="G151" s="164"/>
      <c r="H151" s="172">
        <v>0</v>
      </c>
      <c r="I151" s="172">
        <v>106</v>
      </c>
      <c r="J151" s="170">
        <f t="shared" si="10"/>
        <v>106</v>
      </c>
      <c r="K151" s="164"/>
      <c r="L151" s="173">
        <v>0</v>
      </c>
      <c r="M151" s="173">
        <v>0</v>
      </c>
      <c r="N151" s="170">
        <f t="shared" si="12"/>
        <v>0</v>
      </c>
      <c r="O151" s="164"/>
      <c r="P151" s="170">
        <f t="shared" si="11"/>
        <v>252</v>
      </c>
      <c r="Q151" s="174"/>
      <c r="R151" s="175"/>
    </row>
    <row r="152" spans="1:18" x14ac:dyDescent="0.2">
      <c r="B152" s="154" t="s">
        <v>166</v>
      </c>
      <c r="C152" s="179" t="s">
        <v>43</v>
      </c>
      <c r="D152" s="172">
        <v>55</v>
      </c>
      <c r="E152" s="172">
        <v>4019</v>
      </c>
      <c r="F152" s="170">
        <f t="shared" si="9"/>
        <v>4074</v>
      </c>
      <c r="G152" s="164"/>
      <c r="H152" s="172">
        <v>24</v>
      </c>
      <c r="I152" s="172">
        <v>7432</v>
      </c>
      <c r="J152" s="170">
        <f t="shared" si="10"/>
        <v>7456</v>
      </c>
      <c r="K152" s="157"/>
      <c r="L152" s="172">
        <v>462</v>
      </c>
      <c r="M152" s="172">
        <v>6126</v>
      </c>
      <c r="N152" s="170">
        <f t="shared" si="12"/>
        <v>6588</v>
      </c>
      <c r="O152" s="164"/>
      <c r="P152" s="170">
        <f t="shared" si="11"/>
        <v>18118</v>
      </c>
      <c r="Q152" s="174"/>
      <c r="R152" s="175"/>
    </row>
    <row r="153" spans="1:18" x14ac:dyDescent="0.2">
      <c r="B153" s="154" t="s">
        <v>167</v>
      </c>
      <c r="C153" s="179" t="s">
        <v>43</v>
      </c>
      <c r="D153" s="172">
        <v>0</v>
      </c>
      <c r="E153" s="172">
        <v>5</v>
      </c>
      <c r="F153" s="170">
        <f t="shared" si="9"/>
        <v>5</v>
      </c>
      <c r="G153" s="164"/>
      <c r="H153" s="172">
        <v>0</v>
      </c>
      <c r="I153" s="172">
        <v>1</v>
      </c>
      <c r="J153" s="170">
        <f t="shared" si="10"/>
        <v>1</v>
      </c>
      <c r="K153" s="157"/>
      <c r="L153" s="173">
        <v>0</v>
      </c>
      <c r="M153" s="173">
        <v>0</v>
      </c>
      <c r="N153" s="170">
        <f t="shared" si="12"/>
        <v>0</v>
      </c>
      <c r="O153" s="164"/>
      <c r="P153" s="170">
        <f t="shared" si="11"/>
        <v>6</v>
      </c>
      <c r="Q153" s="174"/>
      <c r="R153" s="175"/>
    </row>
    <row r="154" spans="1:18" x14ac:dyDescent="0.2">
      <c r="B154" s="154" t="s">
        <v>243</v>
      </c>
      <c r="C154" s="171" t="s">
        <v>38</v>
      </c>
      <c r="D154" s="172">
        <v>0</v>
      </c>
      <c r="E154" s="172">
        <v>3</v>
      </c>
      <c r="F154" s="170">
        <f t="shared" si="9"/>
        <v>3</v>
      </c>
      <c r="G154" s="164"/>
      <c r="H154" s="173">
        <v>0</v>
      </c>
      <c r="I154" s="173">
        <v>0</v>
      </c>
      <c r="J154" s="170">
        <f t="shared" si="10"/>
        <v>0</v>
      </c>
      <c r="K154" s="157"/>
      <c r="L154" s="173">
        <v>0</v>
      </c>
      <c r="M154" s="173">
        <v>0</v>
      </c>
      <c r="N154" s="170">
        <f t="shared" si="12"/>
        <v>0</v>
      </c>
      <c r="O154" s="164"/>
      <c r="P154" s="170">
        <f t="shared" si="11"/>
        <v>3</v>
      </c>
      <c r="Q154" s="174"/>
      <c r="R154" s="175"/>
    </row>
    <row r="155" spans="1:18" x14ac:dyDescent="0.2">
      <c r="B155" s="154" t="s">
        <v>168</v>
      </c>
      <c r="C155" s="171" t="s">
        <v>38</v>
      </c>
      <c r="D155" s="172">
        <v>0</v>
      </c>
      <c r="E155" s="172">
        <v>25</v>
      </c>
      <c r="F155" s="170">
        <f t="shared" si="9"/>
        <v>25</v>
      </c>
      <c r="G155" s="164"/>
      <c r="H155" s="172">
        <v>0</v>
      </c>
      <c r="I155" s="172">
        <v>9</v>
      </c>
      <c r="J155" s="170">
        <f t="shared" si="10"/>
        <v>9</v>
      </c>
      <c r="K155" s="157"/>
      <c r="L155" s="173">
        <v>0</v>
      </c>
      <c r="M155" s="173">
        <v>0</v>
      </c>
      <c r="N155" s="170">
        <f t="shared" si="12"/>
        <v>0</v>
      </c>
      <c r="O155" s="164"/>
      <c r="P155" s="170">
        <f t="shared" si="11"/>
        <v>34</v>
      </c>
      <c r="Q155" s="174"/>
      <c r="R155" s="175"/>
    </row>
    <row r="156" spans="1:18" x14ac:dyDescent="0.2">
      <c r="B156" s="154" t="s">
        <v>169</v>
      </c>
      <c r="C156" s="171" t="s">
        <v>38</v>
      </c>
      <c r="D156" s="172">
        <v>0</v>
      </c>
      <c r="E156" s="172">
        <v>136</v>
      </c>
      <c r="F156" s="170">
        <f t="shared" si="9"/>
        <v>136</v>
      </c>
      <c r="G156" s="157"/>
      <c r="H156" s="172">
        <v>0</v>
      </c>
      <c r="I156" s="172">
        <v>81</v>
      </c>
      <c r="J156" s="170">
        <f t="shared" si="10"/>
        <v>81</v>
      </c>
      <c r="K156" s="157"/>
      <c r="L156" s="173">
        <v>0</v>
      </c>
      <c r="M156" s="173">
        <v>0</v>
      </c>
      <c r="N156" s="170">
        <f t="shared" si="12"/>
        <v>0</v>
      </c>
      <c r="O156" s="184"/>
      <c r="P156" s="170">
        <f t="shared" si="11"/>
        <v>217</v>
      </c>
      <c r="Q156" s="174"/>
      <c r="R156" s="175"/>
    </row>
    <row r="157" spans="1:18" x14ac:dyDescent="0.2">
      <c r="B157" s="154" t="s">
        <v>170</v>
      </c>
      <c r="C157" s="171" t="s">
        <v>38</v>
      </c>
      <c r="D157" s="172">
        <v>0</v>
      </c>
      <c r="E157" s="172">
        <v>10</v>
      </c>
      <c r="F157" s="170">
        <f t="shared" si="9"/>
        <v>10</v>
      </c>
      <c r="G157" s="157"/>
      <c r="H157" s="172">
        <v>0</v>
      </c>
      <c r="I157" s="172">
        <v>5</v>
      </c>
      <c r="J157" s="170">
        <f t="shared" si="10"/>
        <v>5</v>
      </c>
      <c r="K157" s="157"/>
      <c r="L157" s="173">
        <v>0</v>
      </c>
      <c r="M157" s="173">
        <v>0</v>
      </c>
      <c r="N157" s="170">
        <f t="shared" si="12"/>
        <v>0</v>
      </c>
      <c r="O157" s="184"/>
      <c r="P157" s="170">
        <f t="shared" si="11"/>
        <v>15</v>
      </c>
      <c r="Q157" s="174"/>
      <c r="R157" s="175"/>
    </row>
    <row r="158" spans="1:18" x14ac:dyDescent="0.2">
      <c r="B158" s="154" t="s">
        <v>171</v>
      </c>
      <c r="C158" s="171" t="s">
        <v>38</v>
      </c>
      <c r="D158" s="172">
        <v>0</v>
      </c>
      <c r="E158" s="172">
        <v>4</v>
      </c>
      <c r="F158" s="170">
        <f t="shared" si="9"/>
        <v>4</v>
      </c>
      <c r="G158" s="157"/>
      <c r="H158" s="172">
        <v>0</v>
      </c>
      <c r="I158" s="172">
        <v>6</v>
      </c>
      <c r="J158" s="170">
        <f t="shared" si="10"/>
        <v>6</v>
      </c>
      <c r="K158" s="157"/>
      <c r="L158" s="173">
        <v>0</v>
      </c>
      <c r="M158" s="173">
        <v>0</v>
      </c>
      <c r="N158" s="170">
        <f t="shared" si="12"/>
        <v>0</v>
      </c>
      <c r="O158" s="184"/>
      <c r="P158" s="170">
        <f t="shared" si="11"/>
        <v>10</v>
      </c>
      <c r="Q158" s="174"/>
      <c r="R158" s="175"/>
    </row>
    <row r="159" spans="1:18" x14ac:dyDescent="0.2">
      <c r="B159" s="154" t="s">
        <v>172</v>
      </c>
      <c r="C159" s="171" t="s">
        <v>38</v>
      </c>
      <c r="D159" s="172">
        <v>0</v>
      </c>
      <c r="E159" s="172">
        <v>6</v>
      </c>
      <c r="F159" s="170">
        <f t="shared" si="9"/>
        <v>6</v>
      </c>
      <c r="G159" s="157"/>
      <c r="H159" s="172">
        <v>0</v>
      </c>
      <c r="I159" s="172">
        <v>2</v>
      </c>
      <c r="J159" s="170">
        <f t="shared" si="10"/>
        <v>2</v>
      </c>
      <c r="K159" s="157"/>
      <c r="L159" s="173">
        <v>0</v>
      </c>
      <c r="M159" s="173">
        <v>0</v>
      </c>
      <c r="N159" s="170">
        <f t="shared" si="12"/>
        <v>0</v>
      </c>
      <c r="O159" s="184"/>
      <c r="P159" s="170">
        <f t="shared" si="11"/>
        <v>8</v>
      </c>
      <c r="Q159" s="174"/>
      <c r="R159" s="175"/>
    </row>
    <row r="160" spans="1:18" x14ac:dyDescent="0.2">
      <c r="B160" s="185" t="s">
        <v>173</v>
      </c>
      <c r="C160" s="185"/>
      <c r="D160" s="186">
        <f>SUM(D6:D159)</f>
        <v>324</v>
      </c>
      <c r="E160" s="186">
        <f>SUM(E6:E159)</f>
        <v>22297</v>
      </c>
      <c r="F160" s="186">
        <f>SUM(F6:F159)</f>
        <v>22621</v>
      </c>
      <c r="G160" s="157"/>
      <c r="H160" s="186">
        <f>SUM(H6:H159)</f>
        <v>62</v>
      </c>
      <c r="I160" s="186">
        <f>SUM(I6:I159)</f>
        <v>18369</v>
      </c>
      <c r="J160" s="186">
        <f>SUM(J6:J159)</f>
        <v>18431</v>
      </c>
      <c r="K160" s="157"/>
      <c r="L160" s="186">
        <f>SUM(L6:L159)</f>
        <v>470</v>
      </c>
      <c r="M160" s="186">
        <f>SUM(M6:M159)</f>
        <v>6602</v>
      </c>
      <c r="N160" s="186">
        <f>SUM(N6:N159)</f>
        <v>7072</v>
      </c>
      <c r="O160" s="157"/>
      <c r="P160" s="186">
        <f>SUM(P6:P159)</f>
        <v>48124</v>
      </c>
      <c r="Q160" s="228"/>
      <c r="R160" s="175"/>
    </row>
    <row r="161" spans="1:17" x14ac:dyDescent="0.2">
      <c r="D161" s="187">
        <v>0</v>
      </c>
      <c r="E161" s="187">
        <v>0</v>
      </c>
      <c r="F161" s="187">
        <v>0</v>
      </c>
      <c r="H161" s="187">
        <v>0</v>
      </c>
      <c r="I161" s="187">
        <v>0</v>
      </c>
      <c r="J161" s="187">
        <v>0</v>
      </c>
      <c r="L161" s="187">
        <v>0</v>
      </c>
      <c r="M161" s="187">
        <v>0</v>
      </c>
      <c r="N161" s="187">
        <v>0</v>
      </c>
      <c r="P161" s="188">
        <f>F160+J160+N160-P160</f>
        <v>0</v>
      </c>
      <c r="Q161" s="189"/>
    </row>
    <row r="162" spans="1:17" x14ac:dyDescent="0.2">
      <c r="D162" s="175"/>
      <c r="E162" s="175"/>
      <c r="F162" s="175"/>
      <c r="H162" s="175"/>
      <c r="I162" s="175"/>
      <c r="J162" s="175"/>
      <c r="L162" s="175"/>
      <c r="M162" s="175"/>
      <c r="N162" s="175"/>
      <c r="P162" s="153"/>
    </row>
    <row r="163" spans="1:17" x14ac:dyDescent="0.2">
      <c r="B163" s="190" t="s">
        <v>174</v>
      </c>
    </row>
    <row r="164" spans="1:17" x14ac:dyDescent="0.2">
      <c r="B164" s="191" t="s">
        <v>175</v>
      </c>
      <c r="C164" s="171" t="s">
        <v>38</v>
      </c>
      <c r="D164" s="192">
        <f>SUMIF($C$6:$C$159,$C164,D6:D159)</f>
        <v>169</v>
      </c>
      <c r="E164" s="192">
        <f>SUMIF($C$6:$C$159,$C164,E6:E159)</f>
        <v>13407</v>
      </c>
      <c r="F164" s="192">
        <f>SUMIF($C$6:$C$159,$C164,F6:F159)</f>
        <v>13576</v>
      </c>
      <c r="G164" s="193"/>
      <c r="H164" s="192">
        <f>SUMIF($C$6:$C$159,$C164,H6:H159)</f>
        <v>0</v>
      </c>
      <c r="I164" s="192">
        <f>SUMIF($C$6:$C$159,$C164,I6:I159)</f>
        <v>6710</v>
      </c>
      <c r="J164" s="192">
        <f>SUMIF($C$6:$C$159,$C164,J6:J159)</f>
        <v>6710</v>
      </c>
      <c r="K164" s="193"/>
      <c r="L164" s="192">
        <f>SUMIF($C$6:$C$159,$C164,L6:L159)</f>
        <v>4</v>
      </c>
      <c r="M164" s="192">
        <f>SUMIF($C$6:$C$159,$C164,M6:M159)</f>
        <v>226</v>
      </c>
      <c r="N164" s="192">
        <f>SUMIF($C$6:$C$159,$C164,N6:N159)</f>
        <v>230</v>
      </c>
      <c r="O164" s="193"/>
      <c r="P164" s="192">
        <f>SUMIF($C$6:$C$159,$C164,P6:P159)</f>
        <v>20516</v>
      </c>
    </row>
    <row r="165" spans="1:17" x14ac:dyDescent="0.2">
      <c r="B165" s="194" t="s">
        <v>176</v>
      </c>
      <c r="C165" s="179" t="s">
        <v>43</v>
      </c>
      <c r="D165" s="195">
        <f>SUMIF($C$6:$C$159,$C165,D6:D159)+SUM(D94:D99)</f>
        <v>155</v>
      </c>
      <c r="E165" s="195">
        <f>SUMIF($C$6:$C$159,$C165,E6:E159)+SUM(E94:E99)</f>
        <v>8890</v>
      </c>
      <c r="F165" s="195">
        <f>SUMIF($C$6:$C$159,$C165,F6:F159)+SUM(F94:F99)</f>
        <v>9045</v>
      </c>
      <c r="H165" s="195">
        <f>SUMIF($C$6:$C$159,$C165,H6:H159)+SUM(H94:H99)</f>
        <v>62</v>
      </c>
      <c r="I165" s="195">
        <f>SUMIF($C$6:$C$159,$C165,I6:I159)+SUM(I94:I99)</f>
        <v>11640</v>
      </c>
      <c r="J165" s="195">
        <f>SUMIF($C$6:$C$159,$C165,J6:J159)+SUM(J94:J99)</f>
        <v>11702</v>
      </c>
      <c r="L165" s="195">
        <f>SUMIF($C$6:$C$159,$C165,L6:L159)+SUM(L94:L99)</f>
        <v>466</v>
      </c>
      <c r="M165" s="195">
        <f>SUMIF($C$6:$C$159,$C165,M6:M159)+SUM(M94:M99)</f>
        <v>6376</v>
      </c>
      <c r="N165" s="195">
        <f>SUMIF($C$6:$C$159,$C165,N6:N159)+SUM(N94:N99)</f>
        <v>6842</v>
      </c>
      <c r="P165" s="195">
        <f>SUMIF($C$6:$C$159,$C165,P6:P159)+SUM(P94:P99)</f>
        <v>27589</v>
      </c>
    </row>
    <row r="166" spans="1:17" x14ac:dyDescent="0.2">
      <c r="B166" s="194" t="s">
        <v>177</v>
      </c>
      <c r="D166" s="196">
        <f>SUM(D164:D165)</f>
        <v>324</v>
      </c>
      <c r="E166" s="196">
        <f>SUM(E164:E165)</f>
        <v>22297</v>
      </c>
      <c r="F166" s="196">
        <f>SUM(F164:F165)</f>
        <v>22621</v>
      </c>
      <c r="H166" s="196">
        <f>SUM(H164:H165)</f>
        <v>62</v>
      </c>
      <c r="I166" s="196">
        <f>SUM(I164:I165)</f>
        <v>18350</v>
      </c>
      <c r="J166" s="196">
        <f>SUM(J164:J165)</f>
        <v>18412</v>
      </c>
      <c r="L166" s="196">
        <f>SUM(L164:L165)</f>
        <v>470</v>
      </c>
      <c r="M166" s="196">
        <f>SUM(M164:M165)</f>
        <v>6602</v>
      </c>
      <c r="N166" s="196">
        <f>SUM(N164:N165)</f>
        <v>7072</v>
      </c>
      <c r="P166" s="196">
        <f>SUM(P164:P165)</f>
        <v>48105</v>
      </c>
    </row>
    <row r="167" spans="1:17" x14ac:dyDescent="0.2">
      <c r="B167" s="182"/>
      <c r="C167" s="182"/>
      <c r="D167" s="175">
        <f>D166-D160</f>
        <v>0</v>
      </c>
      <c r="E167" s="175">
        <f>E166-E160</f>
        <v>0</v>
      </c>
      <c r="F167" s="175">
        <f>F166-F160</f>
        <v>0</v>
      </c>
      <c r="H167" s="175">
        <f>H166-H160</f>
        <v>0</v>
      </c>
      <c r="I167" s="175">
        <f>I166-I160</f>
        <v>-19</v>
      </c>
      <c r="J167" s="175">
        <f>J166-J160</f>
        <v>-19</v>
      </c>
      <c r="L167" s="175">
        <f>L166-L160</f>
        <v>0</v>
      </c>
      <c r="M167" s="175">
        <f>M166-M160</f>
        <v>0</v>
      </c>
      <c r="N167" s="175">
        <f>N166-N160</f>
        <v>0</v>
      </c>
      <c r="P167" s="175">
        <f>P166-P160</f>
        <v>-19</v>
      </c>
    </row>
    <row r="168" spans="1:17" x14ac:dyDescent="0.2">
      <c r="B168" s="182"/>
      <c r="C168" s="182"/>
      <c r="D168" s="175"/>
      <c r="E168" s="175"/>
      <c r="F168" s="175"/>
      <c r="H168" s="175"/>
      <c r="I168" s="175"/>
      <c r="J168" s="175"/>
      <c r="L168" s="175"/>
      <c r="M168" s="175"/>
      <c r="N168" s="175"/>
      <c r="P168" s="175"/>
    </row>
    <row r="169" spans="1:17" x14ac:dyDescent="0.2">
      <c r="B169" s="190" t="s">
        <v>244</v>
      </c>
    </row>
    <row r="170" spans="1:17" x14ac:dyDescent="0.2">
      <c r="B170" s="191" t="s">
        <v>224</v>
      </c>
      <c r="C170" s="171" t="s">
        <v>38</v>
      </c>
      <c r="D170" s="192">
        <f>COUNTIFS($C$6:$C$159,"EM",D6:D159,"&gt;0")</f>
        <v>3</v>
      </c>
      <c r="E170" s="192">
        <f>COUNTIFS($C$6:$C$159,"EM",E6:E159,"&gt;0")</f>
        <v>94</v>
      </c>
      <c r="F170" s="192">
        <f>COUNTIFS($C$6:$C$159,"EM",F6:F159,"&gt;0")</f>
        <v>94</v>
      </c>
      <c r="G170" s="193"/>
      <c r="H170" s="192">
        <f>COUNTIFS($C$6:$C$159,"EM",H6:H159,"&gt;0")</f>
        <v>0</v>
      </c>
      <c r="I170" s="192">
        <f>COUNTIFS($C$6:$C$159,"EM",I6:I159,"&gt;0")</f>
        <v>72</v>
      </c>
      <c r="J170" s="192">
        <f>COUNTIFS($C$6:$C$159,"EM",J6:J159,"&gt;0")</f>
        <v>72</v>
      </c>
      <c r="K170" s="193"/>
      <c r="L170" s="192">
        <f>COUNTIFS($C$6:$C$159,"EM",L6:L159,"&gt;0")</f>
        <v>1</v>
      </c>
      <c r="M170" s="192">
        <f>COUNTIFS($C$6:$C$159,"EM",M6:M159,"&gt;0")</f>
        <v>14</v>
      </c>
      <c r="N170" s="192">
        <f>COUNTIFS($C$6:$C$159,"EM",N6:N159,"&gt;0")</f>
        <v>14</v>
      </c>
      <c r="O170" s="193"/>
      <c r="P170" s="192">
        <f>COUNTIFS($C$6:$C$159,"EM",P6:P159,"&gt;0")</f>
        <v>97</v>
      </c>
    </row>
    <row r="171" spans="1:17" s="150" customFormat="1" ht="13.5" thickBot="1" x14ac:dyDescent="0.25">
      <c r="A171" s="178"/>
      <c r="B171" s="194" t="s">
        <v>225</v>
      </c>
      <c r="C171" s="179" t="s">
        <v>43</v>
      </c>
      <c r="D171" s="195">
        <f>COUNTIFS($C$6:$C$159,"DEV",D6:D159,"&gt;0")</f>
        <v>3</v>
      </c>
      <c r="E171" s="195">
        <f>COUNTIFS($C$6:$C$159,"DEV",E6:E159,"&gt;0")</f>
        <v>42</v>
      </c>
      <c r="F171" s="195">
        <f>COUNTIFS($C$6:$C$159,"DEV",F6:F159,"&gt;0")</f>
        <v>42</v>
      </c>
      <c r="G171" s="197"/>
      <c r="H171" s="195">
        <f>COUNTIFS($C$6:$C$159,"DEV",H6:H159,"&gt;0")</f>
        <v>2</v>
      </c>
      <c r="I171" s="195">
        <f>COUNTIFS($C$6:$C$159,"DEV",I6:I159,"&gt;0")</f>
        <v>39</v>
      </c>
      <c r="J171" s="195">
        <f>COUNTIFS($C$6:$C$159,"DEV",J6:J159,"&gt;0")</f>
        <v>39</v>
      </c>
      <c r="K171" s="197"/>
      <c r="L171" s="195">
        <f>COUNTIFS($C$6:$C$159,"DEV",L6:L159,"&gt;0")</f>
        <v>2</v>
      </c>
      <c r="M171" s="195">
        <f>COUNTIFS($C$6:$C$159,"DEV",M6:M159,"&gt;0")</f>
        <v>13</v>
      </c>
      <c r="N171" s="195">
        <f>COUNTIFS($C$6:$C$159,"DEV",N6:N159,"&gt;0")</f>
        <v>13</v>
      </c>
      <c r="O171" s="195"/>
      <c r="P171" s="195">
        <f>COUNTIFS($C$6:$C$159,"DEV",P6:P159,"&gt;0")</f>
        <v>48</v>
      </c>
      <c r="Q171" s="169"/>
    </row>
    <row r="172" spans="1:17" ht="13.5" thickBot="1" x14ac:dyDescent="0.25">
      <c r="B172" s="194" t="s">
        <v>226</v>
      </c>
      <c r="D172" s="175">
        <f>SUM(D170:D171)</f>
        <v>6</v>
      </c>
      <c r="E172" s="175">
        <f>SUM(E170:E171)</f>
        <v>136</v>
      </c>
      <c r="F172" s="198">
        <f>SUM(F170:F171)</f>
        <v>136</v>
      </c>
      <c r="H172" s="175">
        <f>SUM(H170:H171)</f>
        <v>2</v>
      </c>
      <c r="I172" s="175">
        <f>SUM(I170:I171)</f>
        <v>111</v>
      </c>
      <c r="J172" s="198">
        <f>SUM(J170:J171)</f>
        <v>111</v>
      </c>
      <c r="L172" s="175">
        <f>SUM(L170:L171)</f>
        <v>3</v>
      </c>
      <c r="M172" s="175">
        <f>SUM(M170:M171)</f>
        <v>27</v>
      </c>
      <c r="N172" s="198">
        <f>SUM(N170:N171)</f>
        <v>27</v>
      </c>
      <c r="P172" s="198">
        <f>SUM(P170:P171)</f>
        <v>145</v>
      </c>
    </row>
    <row r="173" spans="1:17" x14ac:dyDescent="0.2">
      <c r="B173" s="194"/>
      <c r="D173" s="175"/>
      <c r="E173" s="175"/>
      <c r="F173" s="199">
        <v>0</v>
      </c>
      <c r="H173" s="175"/>
      <c r="I173" s="175"/>
      <c r="J173" s="199">
        <v>0</v>
      </c>
      <c r="K173" s="150"/>
      <c r="L173" s="175"/>
      <c r="M173" s="175"/>
      <c r="N173" s="199">
        <v>0</v>
      </c>
      <c r="O173" s="150"/>
      <c r="P173" s="199"/>
    </row>
    <row r="175" spans="1:17" x14ac:dyDescent="0.2">
      <c r="B175" s="183" t="s">
        <v>208</v>
      </c>
      <c r="D175" s="175"/>
      <c r="E175" s="175"/>
      <c r="F175" s="175"/>
      <c r="H175" s="175"/>
      <c r="I175" s="175"/>
      <c r="J175" s="175"/>
      <c r="L175" s="175"/>
      <c r="M175" s="175"/>
      <c r="N175" s="175"/>
      <c r="P175" s="175"/>
    </row>
    <row r="176" spans="1:17" x14ac:dyDescent="0.2">
      <c r="B176" s="183" t="s">
        <v>249</v>
      </c>
    </row>
    <row r="177" spans="2:2" x14ac:dyDescent="0.2">
      <c r="B177" s="224" t="s">
        <v>257</v>
      </c>
    </row>
    <row r="178" spans="2:2" x14ac:dyDescent="0.2">
      <c r="B178" s="231" t="s">
        <v>256</v>
      </c>
    </row>
  </sheetData>
  <mergeCells count="3">
    <mergeCell ref="D4:F4"/>
    <mergeCell ref="H4:J4"/>
    <mergeCell ref="L4:N4"/>
  </mergeCells>
  <pageMargins left="0.7" right="0.7" top="0.75" bottom="0.75" header="0.3" footer="0.3"/>
  <pageSetup scale="64"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9"/>
  <sheetViews>
    <sheetView zoomScaleNormal="100" workbookViewId="0">
      <selection sqref="A1:M1"/>
    </sheetView>
  </sheetViews>
  <sheetFormatPr defaultRowHeight="12.75" x14ac:dyDescent="0.2"/>
  <sheetData>
    <row r="1" spans="1:22" ht="13.5" thickBot="1" x14ac:dyDescent="0.25">
      <c r="A1" s="258" t="s">
        <v>228</v>
      </c>
      <c r="B1" s="258"/>
      <c r="C1" s="258"/>
      <c r="D1" s="258"/>
      <c r="E1" s="258"/>
      <c r="F1" s="258"/>
      <c r="G1" s="258"/>
      <c r="H1" s="258"/>
      <c r="I1" s="258"/>
      <c r="J1" s="258"/>
      <c r="K1" s="258"/>
      <c r="L1" s="258"/>
      <c r="M1" s="258"/>
    </row>
    <row r="3" spans="1:22" s="38" customFormat="1" ht="13.5" customHeight="1" x14ac:dyDescent="0.2">
      <c r="A3" s="259" t="s">
        <v>24</v>
      </c>
      <c r="B3" s="259"/>
      <c r="C3" s="259"/>
      <c r="D3" s="259"/>
      <c r="E3" s="259"/>
      <c r="F3" s="259"/>
      <c r="G3" s="259"/>
      <c r="H3" s="259"/>
      <c r="I3" s="259"/>
      <c r="J3" s="259"/>
      <c r="K3" s="259"/>
      <c r="L3" s="259"/>
      <c r="M3" s="259"/>
      <c r="N3" s="204"/>
      <c r="O3" s="204"/>
      <c r="P3" s="204"/>
      <c r="Q3" s="204"/>
      <c r="R3" s="204"/>
      <c r="S3" s="204"/>
      <c r="T3" s="204"/>
      <c r="U3" s="204"/>
      <c r="V3" s="204"/>
    </row>
    <row r="4" spans="1:22" s="38" customFormat="1" ht="4.5" customHeight="1" x14ac:dyDescent="0.2">
      <c r="A4" s="214"/>
      <c r="B4" s="214"/>
      <c r="C4" s="214"/>
      <c r="D4" s="214"/>
      <c r="E4" s="214"/>
      <c r="F4" s="214"/>
      <c r="G4" s="214"/>
      <c r="H4" s="214"/>
      <c r="I4" s="214"/>
      <c r="J4" s="214"/>
      <c r="K4" s="214"/>
      <c r="L4" s="214"/>
      <c r="M4" s="214"/>
      <c r="N4" s="204"/>
      <c r="O4" s="204"/>
      <c r="P4" s="204"/>
      <c r="Q4" s="204"/>
      <c r="R4" s="204"/>
      <c r="S4" s="204"/>
      <c r="T4" s="204"/>
      <c r="U4" s="204"/>
      <c r="V4" s="204"/>
    </row>
    <row r="5" spans="1:22" s="38" customFormat="1" ht="25.5" customHeight="1" x14ac:dyDescent="0.2">
      <c r="A5" s="259" t="s">
        <v>235</v>
      </c>
      <c r="B5" s="259"/>
      <c r="C5" s="259"/>
      <c r="D5" s="259"/>
      <c r="E5" s="259"/>
      <c r="F5" s="259"/>
      <c r="G5" s="259"/>
      <c r="H5" s="259"/>
      <c r="I5" s="259"/>
      <c r="J5" s="259"/>
      <c r="K5" s="259"/>
      <c r="L5" s="259"/>
      <c r="M5" s="259"/>
      <c r="N5" s="204"/>
      <c r="O5" s="204"/>
      <c r="P5" s="204"/>
      <c r="Q5" s="204"/>
      <c r="R5" s="204"/>
      <c r="S5" s="204"/>
      <c r="T5" s="204"/>
      <c r="U5" s="204"/>
      <c r="V5" s="204"/>
    </row>
    <row r="6" spans="1:22" s="38" customFormat="1" ht="4.5" customHeight="1" x14ac:dyDescent="0.2">
      <c r="A6" s="214"/>
      <c r="B6" s="214"/>
      <c r="C6" s="214"/>
      <c r="D6" s="214"/>
      <c r="E6" s="214"/>
      <c r="F6" s="214"/>
      <c r="G6" s="214"/>
      <c r="H6" s="214"/>
      <c r="I6" s="214"/>
      <c r="J6" s="214"/>
      <c r="K6" s="214"/>
      <c r="L6" s="214"/>
      <c r="M6" s="214"/>
      <c r="N6" s="204"/>
      <c r="O6" s="204"/>
      <c r="P6" s="204"/>
      <c r="Q6" s="204"/>
      <c r="R6" s="204"/>
      <c r="S6" s="204"/>
      <c r="T6" s="204"/>
      <c r="U6" s="204"/>
      <c r="V6" s="204"/>
    </row>
    <row r="7" spans="1:22" s="38" customFormat="1" x14ac:dyDescent="0.2">
      <c r="A7" s="259" t="s">
        <v>233</v>
      </c>
      <c r="B7" s="259"/>
      <c r="C7" s="259"/>
      <c r="D7" s="259"/>
      <c r="E7" s="259"/>
      <c r="F7" s="259"/>
      <c r="G7" s="259"/>
      <c r="H7" s="259"/>
      <c r="I7" s="259"/>
      <c r="J7" s="259"/>
      <c r="K7" s="259"/>
      <c r="L7" s="259"/>
      <c r="M7" s="259"/>
      <c r="N7" s="204"/>
      <c r="O7" s="204"/>
      <c r="P7" s="204"/>
      <c r="Q7" s="204"/>
      <c r="R7" s="204"/>
      <c r="S7" s="204"/>
      <c r="T7" s="204"/>
      <c r="U7" s="204"/>
      <c r="V7" s="204"/>
    </row>
    <row r="8" spans="1:22" s="38" customFormat="1" ht="4.5" customHeight="1" x14ac:dyDescent="0.2">
      <c r="A8" s="214"/>
      <c r="B8" s="214"/>
      <c r="C8" s="214"/>
      <c r="D8" s="214"/>
      <c r="E8" s="214"/>
      <c r="F8" s="214"/>
      <c r="G8" s="214"/>
      <c r="H8" s="214"/>
      <c r="I8" s="214"/>
      <c r="J8" s="214"/>
      <c r="K8" s="214"/>
      <c r="L8" s="214"/>
      <c r="M8" s="214"/>
      <c r="N8" s="204"/>
      <c r="O8" s="204"/>
      <c r="P8" s="204"/>
      <c r="Q8" s="204"/>
      <c r="R8" s="204"/>
      <c r="S8" s="204"/>
      <c r="T8" s="204"/>
      <c r="U8" s="204"/>
      <c r="V8" s="204"/>
    </row>
    <row r="9" spans="1:22" s="38" customFormat="1" ht="25.5" customHeight="1" x14ac:dyDescent="0.2">
      <c r="A9" s="259" t="s">
        <v>258</v>
      </c>
      <c r="B9" s="259"/>
      <c r="C9" s="259"/>
      <c r="D9" s="259"/>
      <c r="E9" s="259"/>
      <c r="F9" s="259"/>
      <c r="G9" s="259"/>
      <c r="H9" s="259"/>
      <c r="I9" s="259"/>
      <c r="J9" s="259"/>
      <c r="K9" s="259"/>
      <c r="L9" s="259"/>
      <c r="M9" s="259"/>
      <c r="N9" s="204"/>
      <c r="O9" s="204"/>
      <c r="P9" s="204"/>
      <c r="Q9" s="204"/>
      <c r="R9" s="204"/>
      <c r="S9" s="204"/>
      <c r="T9" s="204"/>
      <c r="U9" s="204"/>
      <c r="V9" s="204"/>
    </row>
    <row r="10" spans="1:22" s="38" customFormat="1" ht="4.5" customHeight="1" x14ac:dyDescent="0.2">
      <c r="A10" s="214"/>
      <c r="B10" s="214"/>
      <c r="C10" s="214"/>
      <c r="D10" s="214"/>
      <c r="E10" s="214"/>
      <c r="F10" s="214"/>
      <c r="G10" s="214"/>
      <c r="H10" s="214"/>
      <c r="I10" s="214"/>
      <c r="J10" s="214"/>
      <c r="K10" s="214"/>
      <c r="L10" s="214"/>
      <c r="M10" s="214"/>
      <c r="N10" s="204"/>
      <c r="O10" s="204"/>
      <c r="P10" s="204"/>
      <c r="Q10" s="204"/>
      <c r="R10" s="204"/>
      <c r="S10" s="204"/>
      <c r="T10" s="204"/>
      <c r="U10" s="204"/>
      <c r="V10" s="204"/>
    </row>
    <row r="11" spans="1:22" s="38" customFormat="1" x14ac:dyDescent="0.2">
      <c r="A11" s="259" t="s">
        <v>234</v>
      </c>
      <c r="B11" s="259"/>
      <c r="C11" s="259"/>
      <c r="D11" s="259"/>
      <c r="E11" s="259"/>
      <c r="F11" s="259"/>
      <c r="G11" s="259"/>
      <c r="H11" s="259"/>
      <c r="I11" s="259"/>
      <c r="J11" s="259"/>
      <c r="K11" s="259"/>
      <c r="L11" s="259"/>
      <c r="M11" s="259"/>
      <c r="N11" s="204"/>
      <c r="O11" s="204"/>
      <c r="P11" s="204"/>
      <c r="Q11" s="204"/>
      <c r="R11" s="204"/>
      <c r="S11" s="204"/>
      <c r="T11" s="204"/>
      <c r="U11" s="204"/>
      <c r="V11" s="204"/>
    </row>
    <row r="12" spans="1:22" s="38" customFormat="1" ht="4.5" customHeight="1" x14ac:dyDescent="0.2">
      <c r="A12" s="214"/>
      <c r="B12" s="214"/>
      <c r="C12" s="214"/>
      <c r="D12" s="214"/>
      <c r="E12" s="214"/>
      <c r="F12" s="214"/>
      <c r="G12" s="214"/>
      <c r="H12" s="214"/>
      <c r="I12" s="214"/>
      <c r="J12" s="214"/>
      <c r="K12" s="214"/>
      <c r="L12" s="214"/>
      <c r="M12" s="214"/>
      <c r="N12" s="204"/>
      <c r="O12" s="204"/>
      <c r="P12" s="204"/>
      <c r="Q12" s="204"/>
      <c r="R12" s="204"/>
      <c r="S12" s="204"/>
      <c r="T12" s="204"/>
      <c r="U12" s="204"/>
      <c r="V12" s="204"/>
    </row>
    <row r="13" spans="1:22" s="38" customFormat="1" ht="50.25" customHeight="1" x14ac:dyDescent="0.2">
      <c r="A13" s="257" t="s">
        <v>259</v>
      </c>
      <c r="B13" s="257"/>
      <c r="C13" s="257"/>
      <c r="D13" s="257"/>
      <c r="E13" s="257"/>
      <c r="F13" s="257"/>
      <c r="G13" s="257"/>
      <c r="H13" s="257"/>
      <c r="I13" s="257"/>
      <c r="J13" s="257"/>
      <c r="K13" s="257"/>
      <c r="L13" s="257"/>
      <c r="M13" s="257"/>
      <c r="N13" s="225"/>
      <c r="O13" s="204"/>
      <c r="P13" s="204"/>
      <c r="Q13" s="204"/>
      <c r="R13" s="204"/>
      <c r="S13" s="204"/>
      <c r="T13" s="204"/>
      <c r="U13" s="204"/>
      <c r="V13" s="204"/>
    </row>
    <row r="14" spans="1:22" s="38" customFormat="1" ht="5.25" customHeight="1" x14ac:dyDescent="0.2">
      <c r="A14" s="214"/>
      <c r="B14" s="214"/>
      <c r="C14" s="214"/>
      <c r="D14" s="214"/>
      <c r="E14" s="214"/>
      <c r="F14" s="214"/>
      <c r="G14" s="214"/>
      <c r="H14" s="214"/>
      <c r="I14" s="214"/>
      <c r="J14" s="214"/>
      <c r="K14" s="214"/>
      <c r="L14" s="214"/>
      <c r="M14" s="214"/>
      <c r="N14" s="204"/>
      <c r="O14" s="204"/>
      <c r="P14" s="204"/>
      <c r="Q14" s="204"/>
      <c r="R14" s="204"/>
      <c r="S14" s="204"/>
      <c r="T14" s="204"/>
      <c r="U14" s="204"/>
      <c r="V14" s="204"/>
    </row>
    <row r="15" spans="1:22" s="38" customFormat="1" ht="36.75" customHeight="1" x14ac:dyDescent="0.2">
      <c r="A15" s="257" t="s">
        <v>260</v>
      </c>
      <c r="B15" s="257"/>
      <c r="C15" s="257"/>
      <c r="D15" s="257"/>
      <c r="E15" s="257"/>
      <c r="F15" s="257"/>
      <c r="G15" s="257"/>
      <c r="H15" s="257"/>
      <c r="I15" s="257"/>
      <c r="J15" s="257"/>
      <c r="K15" s="257"/>
      <c r="L15" s="257"/>
      <c r="M15" s="257"/>
      <c r="N15" s="204"/>
      <c r="O15" s="204"/>
      <c r="P15" s="204"/>
      <c r="Q15" s="204"/>
      <c r="R15" s="204"/>
      <c r="S15" s="204"/>
      <c r="T15" s="204"/>
      <c r="U15" s="204"/>
      <c r="V15" s="204"/>
    </row>
    <row r="16" spans="1:22" s="38" customFormat="1" ht="5.25" customHeight="1" x14ac:dyDescent="0.2">
      <c r="A16" s="229"/>
      <c r="B16" s="229"/>
      <c r="C16" s="229"/>
      <c r="D16" s="229"/>
      <c r="E16" s="229"/>
      <c r="F16" s="229"/>
      <c r="G16" s="229"/>
      <c r="H16" s="229"/>
      <c r="I16" s="229"/>
      <c r="J16" s="229"/>
      <c r="K16" s="229"/>
      <c r="L16" s="229"/>
      <c r="M16" s="229"/>
      <c r="N16" s="204"/>
      <c r="O16" s="204"/>
      <c r="P16" s="204"/>
      <c r="Q16" s="204"/>
      <c r="R16" s="204"/>
      <c r="S16" s="204"/>
      <c r="T16" s="204"/>
      <c r="U16" s="204"/>
      <c r="V16" s="204"/>
    </row>
    <row r="17" spans="1:22" ht="37.5" customHeight="1" x14ac:dyDescent="0.2">
      <c r="A17" s="255" t="s">
        <v>261</v>
      </c>
      <c r="B17" s="256"/>
      <c r="C17" s="256"/>
      <c r="D17" s="256"/>
      <c r="E17" s="256"/>
      <c r="F17" s="256"/>
      <c r="G17" s="256"/>
      <c r="H17" s="256"/>
      <c r="I17" s="256"/>
      <c r="J17" s="256"/>
      <c r="K17" s="256"/>
      <c r="L17" s="256"/>
      <c r="M17" s="256"/>
    </row>
    <row r="18" spans="1:22" s="38" customFormat="1" ht="5.25" customHeight="1" x14ac:dyDescent="0.2">
      <c r="A18" s="229"/>
      <c r="B18" s="229"/>
      <c r="C18" s="229"/>
      <c r="D18" s="229"/>
      <c r="E18" s="229"/>
      <c r="F18" s="229"/>
      <c r="G18" s="229"/>
      <c r="H18" s="229"/>
      <c r="I18" s="229"/>
      <c r="J18" s="229"/>
      <c r="K18" s="229"/>
      <c r="L18" s="229"/>
      <c r="M18" s="229"/>
      <c r="N18" s="204"/>
      <c r="O18" s="204"/>
      <c r="P18" s="204"/>
      <c r="Q18" s="204"/>
      <c r="R18" s="204"/>
      <c r="S18" s="204"/>
      <c r="T18" s="204"/>
      <c r="U18" s="204"/>
      <c r="V18" s="204"/>
    </row>
    <row r="19" spans="1:22" ht="36" customHeight="1" x14ac:dyDescent="0.2">
      <c r="A19" s="255"/>
      <c r="B19" s="255"/>
      <c r="C19" s="255"/>
      <c r="D19" s="255"/>
      <c r="E19" s="255"/>
      <c r="F19" s="255"/>
      <c r="G19" s="255"/>
      <c r="H19" s="255"/>
      <c r="I19" s="255"/>
      <c r="J19" s="255"/>
      <c r="K19" s="255"/>
      <c r="L19" s="255"/>
      <c r="M19" s="255"/>
    </row>
  </sheetData>
  <mergeCells count="10">
    <mergeCell ref="A17:M17"/>
    <mergeCell ref="A19:M19"/>
    <mergeCell ref="A15:M15"/>
    <mergeCell ref="A1:M1"/>
    <mergeCell ref="A3:M3"/>
    <mergeCell ref="A9:M9"/>
    <mergeCell ref="A11:M11"/>
    <mergeCell ref="A13:M13"/>
    <mergeCell ref="A7:M7"/>
    <mergeCell ref="A5:M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JAC1766</cp:lastModifiedBy>
  <cp:lastPrinted>2019-02-14T21:56:58Z</cp:lastPrinted>
  <dcterms:created xsi:type="dcterms:W3CDTF">2004-12-13T16:11:49Z</dcterms:created>
  <dcterms:modified xsi:type="dcterms:W3CDTF">2019-02-21T18:58:05Z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221166422</vt:i4>
  </property>
  <property fmtid="{D5CDD505-2E9C-101B-9397-08002B2CF9AE}" pid="3" name="_NewReviewCycle">
    <vt:lpwstr/>
  </property>
  <property fmtid="{D5CDD505-2E9C-101B-9397-08002B2CF9AE}" pid="4" name="_EmailSubject">
    <vt:lpwstr>Q4'18 Website Financial Summary</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9" name="SV_QUERY_LIST_4F35BF76-6C0D-4D9B-82B2-816C12CF3733">
    <vt:lpwstr>empty_477D106A-C0D6-4607-AEBD-E2C9D60EA279</vt:lpwstr>
  </property>
</Properties>
</file>