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68tif\Downloads\"/>
    </mc:Choice>
  </mc:AlternateContent>
  <xr:revisionPtr revIDLastSave="0" documentId="13_ncr:1_{B04CF464-029E-420C-AB49-99826F11009B}" xr6:coauthVersionLast="47" xr6:coauthVersionMax="47" xr10:uidLastSave="{00000000-0000-0000-0000-000000000000}"/>
  <bookViews>
    <workbookView xWindow="-110" yWindow="-110" windowWidth="19420" windowHeight="11620" tabRatio="500" activeTab="1" xr2:uid="{00000000-000D-0000-FFFF-FFFF00000000}"/>
  </bookViews>
  <sheets>
    <sheet name="Projektplan" sheetId="1" r:id="rId1"/>
    <sheet name="Info" sheetId="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6" i="1" l="1"/>
  <c r="H16" i="1"/>
  <c r="H18" i="1"/>
  <c r="H23" i="1"/>
  <c r="E11" i="1"/>
  <c r="H34" i="1"/>
  <c r="H29" i="1"/>
  <c r="H21" i="1"/>
  <c r="H14" i="1"/>
  <c r="E9" i="1"/>
  <c r="H8" i="1"/>
  <c r="H7" i="1"/>
  <c r="I5" i="1"/>
  <c r="I6" i="1" s="1"/>
  <c r="H9" i="1" l="1"/>
  <c r="H13" i="1"/>
  <c r="E15" i="1"/>
  <c r="I4" i="1"/>
  <c r="H10" i="1"/>
  <c r="J5" i="1"/>
  <c r="H11" i="1"/>
  <c r="H12" i="1" l="1"/>
  <c r="K5" i="1"/>
  <c r="J6" i="1"/>
  <c r="E25" i="1"/>
  <c r="H15" i="1" l="1"/>
  <c r="F24" i="1"/>
  <c r="L5" i="1"/>
  <c r="K6" i="1"/>
  <c r="H17" i="1" l="1"/>
  <c r="L6" i="1"/>
  <c r="M5" i="1"/>
  <c r="H25" i="1"/>
  <c r="H32" i="1"/>
  <c r="H20" i="1"/>
  <c r="H30" i="1" l="1"/>
  <c r="E33" i="1"/>
  <c r="H33" i="1" s="1"/>
  <c r="H27" i="1"/>
  <c r="H26" i="1"/>
  <c r="H19" i="1"/>
  <c r="N5" i="1"/>
  <c r="M6" i="1"/>
  <c r="H31" i="1" l="1"/>
  <c r="H22" i="1"/>
  <c r="O5" i="1"/>
  <c r="N6" i="1"/>
  <c r="P5" i="1" l="1"/>
  <c r="O6" i="1"/>
  <c r="H28" i="1"/>
  <c r="Q5" i="1" l="1"/>
  <c r="P4" i="1"/>
  <c r="P6" i="1"/>
  <c r="R5" i="1" l="1"/>
  <c r="Q6" i="1"/>
  <c r="R6" i="1" l="1"/>
  <c r="S5" i="1"/>
  <c r="S6" i="1" l="1"/>
  <c r="T5" i="1"/>
  <c r="T6" i="1" l="1"/>
  <c r="U5" i="1"/>
  <c r="U6" i="1" l="1"/>
  <c r="V5" i="1"/>
  <c r="W5" i="1" l="1"/>
  <c r="V6" i="1"/>
  <c r="W4" i="1" l="1"/>
  <c r="X5" i="1"/>
  <c r="W6" i="1"/>
  <c r="X6" i="1" l="1"/>
  <c r="Y5" i="1"/>
  <c r="Z5" i="1" l="1"/>
  <c r="Y6" i="1"/>
  <c r="AA5" i="1" l="1"/>
  <c r="Z6" i="1"/>
  <c r="AB5" i="1" l="1"/>
  <c r="AA6" i="1"/>
  <c r="AC5" i="1" l="1"/>
  <c r="AB6" i="1"/>
  <c r="AD5" i="1" l="1"/>
  <c r="AC6" i="1"/>
  <c r="AD4" i="1" l="1"/>
  <c r="AD6" i="1"/>
  <c r="AE5" i="1"/>
  <c r="AE6" i="1" l="1"/>
  <c r="AF5" i="1"/>
  <c r="AF6" i="1" l="1"/>
  <c r="AG5" i="1"/>
  <c r="AG6" i="1" l="1"/>
  <c r="AH5" i="1"/>
  <c r="AI5" i="1" l="1"/>
  <c r="AH6" i="1"/>
  <c r="AJ5" i="1" l="1"/>
  <c r="AI6" i="1"/>
  <c r="AJ6" i="1" l="1"/>
  <c r="AK5" i="1"/>
  <c r="AK4" i="1" l="1"/>
  <c r="AL5" i="1"/>
  <c r="AK6" i="1"/>
  <c r="AM5" i="1" l="1"/>
  <c r="AL6" i="1"/>
  <c r="AN5" i="1" l="1"/>
  <c r="AM6" i="1"/>
  <c r="AO5" i="1" l="1"/>
  <c r="AN6" i="1"/>
  <c r="AP5" i="1" l="1"/>
  <c r="AO6" i="1"/>
  <c r="AP6" i="1" l="1"/>
  <c r="AQ5" i="1"/>
  <c r="AQ6" i="1" l="1"/>
  <c r="AR5" i="1"/>
  <c r="AR6" i="1" l="1"/>
  <c r="AS5" i="1"/>
  <c r="AR4" i="1"/>
  <c r="AS6" i="1" l="1"/>
  <c r="AT5" i="1"/>
  <c r="AU5" i="1" l="1"/>
  <c r="AT6" i="1"/>
  <c r="AV5" i="1" l="1"/>
  <c r="AU6" i="1"/>
  <c r="AV6" i="1" l="1"/>
  <c r="AW5" i="1"/>
  <c r="AX5" i="1" l="1"/>
  <c r="AW6" i="1"/>
  <c r="AY5" i="1" l="1"/>
  <c r="AX6" i="1"/>
  <c r="AZ5" i="1" l="1"/>
  <c r="AY6" i="1"/>
  <c r="AY4" i="1"/>
  <c r="BA5" i="1" l="1"/>
  <c r="AZ6" i="1"/>
  <c r="BB5" i="1" l="1"/>
  <c r="BA6" i="1"/>
  <c r="BB6" i="1" l="1"/>
  <c r="BC5" i="1"/>
  <c r="BC6" i="1" l="1"/>
  <c r="BD5" i="1"/>
  <c r="BD6" i="1" l="1"/>
  <c r="BE5" i="1"/>
  <c r="BE6" i="1" l="1"/>
  <c r="BF5" i="1"/>
  <c r="BG5" i="1" l="1"/>
  <c r="BF4" i="1"/>
  <c r="BF6" i="1"/>
  <c r="BH5" i="1" l="1"/>
  <c r="BG6" i="1"/>
  <c r="BH6" i="1" l="1"/>
  <c r="BI5" i="1"/>
  <c r="BJ5" i="1" l="1"/>
  <c r="BI6" i="1"/>
  <c r="BK5" i="1" l="1"/>
  <c r="BJ6" i="1"/>
  <c r="BL5" i="1" l="1"/>
  <c r="BK6" i="1"/>
  <c r="BL6" i="1" l="1"/>
  <c r="BM5" i="1"/>
  <c r="BN5" i="1" l="1"/>
  <c r="BM6" i="1"/>
  <c r="BM4" i="1"/>
  <c r="BN6" i="1" l="1"/>
  <c r="BO5" i="1"/>
  <c r="BP5" i="1" l="1"/>
  <c r="BO6" i="1"/>
  <c r="BP6" i="1" l="1"/>
  <c r="BQ5" i="1"/>
  <c r="BQ6" i="1" l="1"/>
  <c r="BR5" i="1"/>
  <c r="BS5" i="1" l="1"/>
  <c r="BS6" i="1" s="1"/>
  <c r="BR6" i="1"/>
</calcChain>
</file>

<file path=xl/sharedStrings.xml><?xml version="1.0" encoding="utf-8"?>
<sst xmlns="http://schemas.openxmlformats.org/spreadsheetml/2006/main" count="91" uniqueCount="73">
  <si>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</si>
  <si>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PROJEKTTITEL</t>
  </si>
  <si>
    <t>EINFACHES GANTT-DIAGRAMM von Vertex42.com</t>
  </si>
  <si>
    <t>Geben Sie den Firmennamen in Zelle B2 ein.</t>
  </si>
  <si>
    <t>Gruppenmitglieder</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</si>
  <si>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</si>
  <si>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</si>
  <si>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</si>
  <si>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</si>
  <si>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</si>
  <si>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</si>
  <si>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</si>
  <si>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</si>
  <si>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</si>
  <si>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</si>
  <si>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</si>
  <si>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</si>
  <si>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</si>
  <si>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</si>
  <si>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</si>
  <si>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Planung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</si>
  <si>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</si>
  <si>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Research Usability Daten</t>
  </si>
  <si>
    <t>Sebastian</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</si>
  <si>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</si>
  <si>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Research passende Datenformate</t>
  </si>
  <si>
    <t>Reginleif</t>
  </si>
  <si>
    <t>Alle</t>
  </si>
  <si>
    <t>Einarbeitung J3s</t>
  </si>
  <si>
    <t>Einarbeitung React</t>
  </si>
  <si>
    <t>Roy</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</si>
  <si>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</si>
  <si>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Implentierung Datenimport</t>
  </si>
  <si>
    <t>Daten Upload</t>
  </si>
  <si>
    <t>Auslesen des Datenimports</t>
  </si>
  <si>
    <t>Auslesen der Masken</t>
  </si>
  <si>
    <t>Darstellung der Eingelesenen Daten</t>
  </si>
  <si>
    <t>Titelblock für Beispielphase</t>
  </si>
  <si>
    <t>Phase 3 Visualisierung/Auswertung</t>
  </si>
  <si>
    <t>Modifikationstool der Visualisierung</t>
  </si>
  <si>
    <t>Anpassen/Berechnungen der Testdaten</t>
  </si>
  <si>
    <t>Visuelle Darstellung via Graphen</t>
  </si>
  <si>
    <t>Berechnung statistischer Daten</t>
  </si>
  <si>
    <t>Exportfunktion</t>
  </si>
  <si>
    <t>Diese Zeile kennzeichnet das Ende des Projektplans. Geben Sie in dieser Zeile NICHTS EIN. 
Fügen Sie ÜBER dieser Zeile neue Zeilen ein, um mit der Erstellung Ihres Projektplans fortzufahren.</t>
  </si>
  <si>
    <t>Neue Zeilen ÜBER dieser einfügen</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</si>
  <si>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</si>
  <si>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</si>
  <si>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</si>
  <si>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</si>
  <si>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</si>
  <si>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</si>
  <si>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</si>
  <si>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</si>
  <si>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</si>
  <si>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</si>
  <si>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</si>
  <si>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</si>
  <si>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</si>
  <si>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Localization</t>
  </si>
  <si>
    <t>Phase 4 Allgemeine Inhalte</t>
  </si>
  <si>
    <t>Dokumentation, Clean Up, Video</t>
  </si>
  <si>
    <t>Roy, Reginleif</t>
  </si>
  <si>
    <t>Report Funktion</t>
  </si>
  <si>
    <t>Roy, Sebastian</t>
  </si>
  <si>
    <t>Administration, Projektstruktur</t>
  </si>
  <si>
    <t>Design, Visuals, Nutzerfreundlichkeit</t>
  </si>
  <si>
    <t>Infobuttons, Tutorials</t>
  </si>
  <si>
    <t>Reginleif Klein, Ruoyu Xu, Sebastian Scherübl</t>
  </si>
  <si>
    <t>Transformation der Tabelleninhalte</t>
  </si>
  <si>
    <t>Optische Visualisierung/Bedienung der Maske</t>
  </si>
  <si>
    <t>Identifikation des Fragebogen-Typs</t>
  </si>
  <si>
    <t>Reginleif,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</si>
</sst>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
    <numFmt numFmtId="165" formatCode="ddd&quot;, &quot;d/m/yyyy"/>
    <numFmt numFmtId="166" formatCode="d/\ mmm\ yyyy"/>
    <numFmt numFmtId="167" formatCode="d"/>
    <numFmt numFmtId="168" formatCode="0\ %"/>
    <numFmt numFmtId="169" formatCode="dd/mm/yy"/>
  </numFmts>
  <fonts count="26"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b/>
      <sz val="11"/>
      <color rgb="FF0000FF"/>
      <name val="Calibri"/>
      <family val="2"/>
      <charset val="1"/>
    </font>
    <font>
      <sz val="14"/>
      <color rgb="FF000000"/>
      <name val="Calibri"/>
      <family val="2"/>
      <charset val="1"/>
    </font>
    <font>
      <sz val="10"/>
      <color rgb="FF0000FF"/>
      <name val="Arial"/>
      <family val="2"/>
      <charset val="1"/>
    </font>
    <font>
      <u/>
      <sz val="11"/>
      <color rgb="FF0000FF"/>
      <name val="Arial"/>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i/>
      <sz val="9"/>
      <color rgb="FF000000"/>
      <name val="Calibri"/>
      <family val="2"/>
      <charset val="1"/>
    </font>
    <font>
      <sz val="10"/>
      <color rgb="FF7F7F7F"/>
      <name val="Calibri"/>
      <family val="2"/>
      <charset val="1"/>
    </font>
    <font>
      <b/>
      <sz val="11"/>
      <color rgb="FF7F7F7F"/>
      <name val="Calibri"/>
      <family val="2"/>
      <charset val="1"/>
    </font>
    <font>
      <sz val="10"/>
      <color rgb="FF7F7F7F"/>
      <name val="Arial"/>
      <family val="2"/>
      <charset val="1"/>
    </font>
    <font>
      <b/>
      <sz val="12"/>
      <color rgb="FF595959"/>
      <name val="Calibri"/>
      <family val="2"/>
      <charset val="1"/>
    </font>
    <font>
      <b/>
      <sz val="10"/>
      <name val="Calibri"/>
      <family val="2"/>
      <charset val="1"/>
    </font>
    <font>
      <sz val="11"/>
      <color rgb="FF0000FF"/>
      <name val="Calibri"/>
      <family val="2"/>
      <charset val="1"/>
    </font>
    <font>
      <sz val="11"/>
      <color rgb="FF7F7F7F"/>
      <name val="Calibri"/>
      <family val="2"/>
      <charset val="1"/>
    </font>
    <font>
      <b/>
      <sz val="16"/>
      <color rgb="FF376092"/>
      <name val="Calibri"/>
      <family val="2"/>
      <charset val="1"/>
    </font>
    <font>
      <sz val="20"/>
      <name val="Calibri"/>
      <family val="2"/>
      <charset val="1"/>
    </font>
    <font>
      <sz val="11"/>
      <color rgb="FF1D2129"/>
      <name val="Calibri"/>
      <family val="2"/>
      <charset val="1"/>
    </font>
    <font>
      <sz val="11"/>
      <color rgb="FF000000"/>
      <name val="Calibri"/>
      <family val="2"/>
      <charset val="1"/>
    </font>
  </fonts>
  <fills count="13">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CE6F2"/>
      </patternFill>
    </fill>
    <fill>
      <patternFill patternType="solid">
        <fgColor rgb="FFF2F2F2"/>
        <bgColor rgb="FFEBF1DE"/>
      </patternFill>
    </fill>
  </fills>
  <borders count="10">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s>
  <cellStyleXfs count="12">
    <xf numFmtId="0" fontId="0" fillId="0" borderId="0"/>
    <xf numFmtId="168" fontId="25" fillId="0" borderId="0" applyBorder="0" applyProtection="0"/>
    <xf numFmtId="0" fontId="8" fillId="0" borderId="0" applyBorder="0" applyProtection="0"/>
    <xf numFmtId="0" fontId="25" fillId="0" borderId="1">
      <alignment horizontal="left" vertical="center" indent="2"/>
    </xf>
    <xf numFmtId="164" fontId="25" fillId="0" borderId="1">
      <alignment horizontal="center" vertical="center"/>
    </xf>
    <xf numFmtId="0" fontId="25" fillId="0" borderId="1">
      <alignment horizontal="center" vertical="center"/>
    </xf>
    <xf numFmtId="165" fontId="25" fillId="0" borderId="2">
      <alignment horizontal="center" vertical="center"/>
    </xf>
    <xf numFmtId="0" fontId="1" fillId="0" borderId="0"/>
    <xf numFmtId="0" fontId="2" fillId="0" borderId="0" applyBorder="0" applyProtection="0"/>
    <xf numFmtId="0" fontId="6" fillId="0" borderId="0" applyProtection="0"/>
    <xf numFmtId="0" fontId="6" fillId="0" borderId="0" applyProtection="0">
      <alignment vertical="top"/>
    </xf>
    <xf numFmtId="0" fontId="25" fillId="0" borderId="0" applyProtection="0">
      <alignment horizontal="right" indent="1"/>
    </xf>
  </cellStyleXfs>
  <cellXfs count="88">
    <xf numFmtId="0" fontId="0" fillId="0" borderId="0" xfId="0"/>
    <xf numFmtId="0" fontId="1" fillId="0" borderId="0" xfId="7" applyFont="1"/>
    <xf numFmtId="0" fontId="0" fillId="0" borderId="0" xfId="0" applyAlignment="1">
      <alignment horizontal="center"/>
    </xf>
    <xf numFmtId="0" fontId="1" fillId="0" borderId="0" xfId="7" applyFont="1" applyAlignment="1">
      <alignment wrapText="1"/>
    </xf>
    <xf numFmtId="0" fontId="2" fillId="0" borderId="0" xfId="8" applyFont="1"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9" applyFont="1" applyAlignment="1" applyProtection="1"/>
    <xf numFmtId="0" fontId="7" fillId="0" borderId="0" xfId="2" applyFont="1" applyBorder="1" applyAlignment="1" applyProtection="1">
      <alignment vertical="top"/>
    </xf>
    <xf numFmtId="0" fontId="6" fillId="0" borderId="0" xfId="10" applyFont="1" applyAlignment="1" applyProtection="1">
      <alignment vertical="top"/>
    </xf>
    <xf numFmtId="0" fontId="0" fillId="0" borderId="2" xfId="0" applyBorder="1" applyAlignment="1">
      <alignment horizontal="center" vertical="center"/>
    </xf>
    <xf numFmtId="0" fontId="0" fillId="0" borderId="5" xfId="0" applyBorder="1"/>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3" xfId="0" applyNumberFormat="1" applyFont="1" applyFill="1" applyBorder="1" applyAlignment="1">
      <alignment horizontal="center" vertical="center"/>
    </xf>
    <xf numFmtId="0" fontId="10" fillId="3" borderId="7" xfId="0" applyFont="1" applyFill="1" applyBorder="1" applyAlignment="1">
      <alignment horizontal="left" vertical="center" indent="1"/>
    </xf>
    <xf numFmtId="0" fontId="10" fillId="3" borderId="7" xfId="0" applyFont="1" applyFill="1" applyBorder="1" applyAlignment="1">
      <alignment horizontal="center" vertical="center" wrapText="1"/>
    </xf>
    <xf numFmtId="0" fontId="11"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2" fillId="4" borderId="1" xfId="0" applyFont="1" applyFill="1" applyBorder="1" applyAlignment="1">
      <alignment horizontal="left" vertical="center" indent="1"/>
    </xf>
    <xf numFmtId="0" fontId="0" fillId="4" borderId="1" xfId="5" applyFont="1" applyFill="1" applyBorder="1" applyAlignment="1">
      <alignment horizontal="center" vertical="center"/>
    </xf>
    <xf numFmtId="168" fontId="13"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3" fillId="4"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0" fillId="0" borderId="0" xfId="0" applyAlignment="1">
      <alignment vertical="center"/>
    </xf>
    <xf numFmtId="0" fontId="0" fillId="5" borderId="1" xfId="3" applyFont="1" applyFill="1" applyBorder="1" applyAlignment="1">
      <alignment horizontal="left" vertical="center" indent="2"/>
    </xf>
    <xf numFmtId="0" fontId="0" fillId="5" borderId="1" xfId="5" applyFont="1" applyFill="1" applyBorder="1" applyAlignment="1">
      <alignment horizontal="center" vertical="center"/>
    </xf>
    <xf numFmtId="168" fontId="13" fillId="5" borderId="1" xfId="1" applyFont="1" applyFill="1" applyBorder="1" applyAlignment="1" applyProtection="1">
      <alignment horizontal="center" vertical="center"/>
    </xf>
    <xf numFmtId="164" fontId="0" fillId="5" borderId="1" xfId="4" applyFont="1" applyFill="1" applyBorder="1" applyAlignment="1">
      <alignment horizontal="center" vertical="center"/>
    </xf>
    <xf numFmtId="0" fontId="0" fillId="0" borderId="9" xfId="0" applyBorder="1" applyAlignment="1">
      <alignment horizontal="right" vertical="center"/>
    </xf>
    <xf numFmtId="0" fontId="12" fillId="6" borderId="1" xfId="0" applyFont="1" applyFill="1" applyBorder="1" applyAlignment="1">
      <alignment horizontal="left" vertical="center" indent="1"/>
    </xf>
    <xf numFmtId="0" fontId="0" fillId="6" borderId="1" xfId="5" applyFont="1" applyFill="1" applyBorder="1" applyAlignment="1">
      <alignment horizontal="center" vertical="center"/>
    </xf>
    <xf numFmtId="168" fontId="13" fillId="6" borderId="1" xfId="1" applyFont="1" applyFill="1" applyBorder="1" applyAlignment="1" applyProtection="1">
      <alignment horizontal="center" vertical="center"/>
    </xf>
    <xf numFmtId="164" fontId="0" fillId="6" borderId="1" xfId="0" applyNumberFormat="1" applyFill="1" applyBorder="1" applyAlignment="1">
      <alignment horizontal="center" vertical="center"/>
    </xf>
    <xf numFmtId="164" fontId="13" fillId="6" borderId="1" xfId="0" applyNumberFormat="1" applyFont="1" applyFill="1" applyBorder="1" applyAlignment="1">
      <alignment horizontal="center" vertical="center"/>
    </xf>
    <xf numFmtId="0" fontId="0" fillId="7" borderId="1" xfId="3" applyFont="1" applyFill="1" applyBorder="1" applyAlignment="1">
      <alignment horizontal="left" vertical="center" indent="2"/>
    </xf>
    <xf numFmtId="0" fontId="0" fillId="7" borderId="1" xfId="5" applyFont="1" applyFill="1" applyBorder="1" applyAlignment="1">
      <alignment horizontal="center" vertical="center"/>
    </xf>
    <xf numFmtId="168" fontId="13" fillId="7" borderId="1" xfId="1" applyFont="1" applyFill="1" applyBorder="1" applyAlignment="1" applyProtection="1">
      <alignment horizontal="center" vertical="center"/>
    </xf>
    <xf numFmtId="164" fontId="0" fillId="7" borderId="1" xfId="4" applyFont="1" applyFill="1" applyBorder="1" applyAlignment="1">
      <alignment horizontal="center" vertical="center"/>
    </xf>
    <xf numFmtId="0" fontId="12" fillId="8" borderId="1" xfId="0" applyFont="1" applyFill="1" applyBorder="1" applyAlignment="1">
      <alignment horizontal="left" vertical="center" indent="1"/>
    </xf>
    <xf numFmtId="0" fontId="0" fillId="8" borderId="1" xfId="5" applyFont="1" applyFill="1" applyBorder="1" applyAlignment="1">
      <alignment horizontal="center" vertical="center"/>
    </xf>
    <xf numFmtId="168" fontId="13" fillId="8" borderId="1" xfId="1" applyFont="1" applyFill="1" applyBorder="1" applyAlignment="1" applyProtection="1">
      <alignment horizontal="center" vertical="center"/>
    </xf>
    <xf numFmtId="164" fontId="0" fillId="8" borderId="1" xfId="0" applyNumberFormat="1" applyFill="1" applyBorder="1" applyAlignment="1">
      <alignment horizontal="center" vertical="center"/>
    </xf>
    <xf numFmtId="164" fontId="13" fillId="8" borderId="1" xfId="0" applyNumberFormat="1" applyFont="1" applyFill="1" applyBorder="1" applyAlignment="1">
      <alignment horizontal="center" vertical="center"/>
    </xf>
    <xf numFmtId="0" fontId="0" fillId="9" borderId="1" xfId="3" applyFont="1" applyFill="1" applyBorder="1" applyAlignment="1">
      <alignment horizontal="left" vertical="center" indent="2"/>
    </xf>
    <xf numFmtId="0" fontId="0" fillId="9" borderId="1" xfId="5" applyFont="1" applyFill="1" applyBorder="1" applyAlignment="1">
      <alignment horizontal="center" vertical="center"/>
    </xf>
    <xf numFmtId="168" fontId="13" fillId="9" borderId="1" xfId="1" applyFont="1" applyFill="1" applyBorder="1" applyAlignment="1" applyProtection="1">
      <alignment horizontal="center" vertical="center"/>
    </xf>
    <xf numFmtId="164" fontId="0" fillId="9" borderId="1" xfId="4" applyFont="1" applyFill="1" applyBorder="1" applyAlignment="1">
      <alignment horizontal="center" vertical="center"/>
    </xf>
    <xf numFmtId="0" fontId="12" fillId="10" borderId="1" xfId="0" applyFont="1" applyFill="1" applyBorder="1" applyAlignment="1">
      <alignment horizontal="left" vertical="center" indent="1"/>
    </xf>
    <xf numFmtId="0" fontId="0" fillId="10" borderId="1" xfId="5" applyFont="1" applyFill="1" applyBorder="1" applyAlignment="1">
      <alignment horizontal="center" vertical="center"/>
    </xf>
    <xf numFmtId="168" fontId="13" fillId="10" borderId="1" xfId="1" applyFont="1" applyFill="1" applyBorder="1" applyAlignment="1" applyProtection="1">
      <alignment horizontal="center" vertical="center"/>
    </xf>
    <xf numFmtId="164" fontId="0" fillId="10" borderId="1" xfId="0" applyNumberFormat="1" applyFill="1" applyBorder="1" applyAlignment="1">
      <alignment horizontal="center" vertical="center"/>
    </xf>
    <xf numFmtId="164" fontId="13" fillId="10" borderId="1" xfId="0" applyNumberFormat="1" applyFont="1" applyFill="1" applyBorder="1" applyAlignment="1">
      <alignment horizontal="center" vertical="center"/>
    </xf>
    <xf numFmtId="0" fontId="0" fillId="11" borderId="1" xfId="3" applyFont="1" applyFill="1" applyBorder="1" applyAlignment="1">
      <alignment horizontal="left" vertical="center" indent="2"/>
    </xf>
    <xf numFmtId="0" fontId="0" fillId="11" borderId="1" xfId="5" applyFont="1" applyFill="1" applyBorder="1" applyAlignment="1">
      <alignment horizontal="center" vertical="center"/>
    </xf>
    <xf numFmtId="168" fontId="13" fillId="11" borderId="1" xfId="1" applyFont="1" applyFill="1" applyBorder="1" applyAlignment="1" applyProtection="1">
      <alignment horizontal="center" vertical="center"/>
    </xf>
    <xf numFmtId="164" fontId="0" fillId="11" borderId="1" xfId="4" applyFont="1" applyFill="1" applyBorder="1" applyAlignment="1">
      <alignment horizontal="center" vertical="center"/>
    </xf>
    <xf numFmtId="169" fontId="13" fillId="0" borderId="1" xfId="0" applyNumberFormat="1" applyFont="1" applyBorder="1" applyAlignment="1">
      <alignment horizontal="center" vertical="center"/>
    </xf>
    <xf numFmtId="0" fontId="14" fillId="12" borderId="1" xfId="0" applyFont="1" applyFill="1" applyBorder="1" applyAlignment="1">
      <alignment horizontal="left" vertical="center" indent="1"/>
    </xf>
    <xf numFmtId="0" fontId="14" fillId="12" borderId="1" xfId="0" applyFont="1" applyFill="1" applyBorder="1" applyAlignment="1">
      <alignment horizontal="center" vertical="center"/>
    </xf>
    <xf numFmtId="168" fontId="13" fillId="12" borderId="1" xfId="1" applyFont="1" applyFill="1" applyBorder="1" applyAlignment="1" applyProtection="1">
      <alignment horizontal="center" vertical="center"/>
    </xf>
    <xf numFmtId="164" fontId="15" fillId="12" borderId="1" xfId="0" applyNumberFormat="1" applyFont="1" applyFill="1" applyBorder="1" applyAlignment="1">
      <alignment horizontal="left" vertical="center"/>
    </xf>
    <xf numFmtId="164" fontId="13" fillId="12" borderId="1" xfId="0" applyNumberFormat="1" applyFont="1" applyFill="1" applyBorder="1" applyAlignment="1">
      <alignment horizontal="center" vertical="center"/>
    </xf>
    <xf numFmtId="0" fontId="13" fillId="12" borderId="1" xfId="0" applyFont="1" applyFill="1" applyBorder="1" applyAlignment="1">
      <alignment horizontal="center" vertical="center"/>
    </xf>
    <xf numFmtId="0" fontId="0" fillId="12" borderId="9" xfId="0" applyFill="1" applyBorder="1" applyAlignment="1">
      <alignment vertical="center"/>
    </xf>
    <xf numFmtId="0" fontId="0" fillId="0" borderId="0" xfId="0" applyAlignment="1">
      <alignment horizontal="right" vertical="center"/>
    </xf>
    <xf numFmtId="0" fontId="16" fillId="0" borderId="0" xfId="0" applyFont="1"/>
    <xf numFmtId="0" fontId="1" fillId="0" borderId="0" xfId="0" applyFont="1" applyAlignment="1">
      <alignment horizontal="center"/>
    </xf>
    <xf numFmtId="0" fontId="17" fillId="0" borderId="0" xfId="2" applyFont="1" applyBorder="1" applyAlignment="1" applyProtection="1"/>
    <xf numFmtId="0" fontId="4"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top"/>
    </xf>
    <xf numFmtId="0" fontId="21" fillId="0" borderId="0" xfId="0" applyFont="1" applyAlignment="1">
      <alignment vertical="top"/>
    </xf>
    <xf numFmtId="0" fontId="4" fillId="0" borderId="0" xfId="0" applyFont="1" applyAlignment="1">
      <alignment horizontal="left" vertical="top"/>
    </xf>
    <xf numFmtId="0" fontId="22" fillId="0" borderId="0" xfId="0" applyFont="1" applyAlignment="1">
      <alignment vertical="center"/>
    </xf>
    <xf numFmtId="0" fontId="23" fillId="0" borderId="0" xfId="0" applyFont="1"/>
    <xf numFmtId="0" fontId="24" fillId="0" borderId="0" xfId="0" applyFont="1" applyAlignment="1">
      <alignment horizontal="left" vertical="top" wrapText="1" indent="1"/>
    </xf>
    <xf numFmtId="0" fontId="0" fillId="0" borderId="0" xfId="0" applyFont="1" applyAlignment="1">
      <alignment vertical="top" wrapText="1"/>
    </xf>
    <xf numFmtId="0" fontId="8" fillId="0" borderId="0" xfId="2" applyFont="1" applyBorder="1" applyAlignment="1" applyProtection="1">
      <alignment horizontal="left" vertical="top"/>
    </xf>
    <xf numFmtId="166" fontId="0" fillId="2" borderId="4" xfId="0" applyNumberFormat="1" applyFill="1" applyBorder="1" applyAlignment="1">
      <alignment horizontal="left" vertical="center" wrapText="1" indent="1"/>
    </xf>
    <xf numFmtId="0" fontId="0" fillId="0" borderId="3" xfId="11" applyFont="1" applyBorder="1" applyAlignment="1" applyProtection="1">
      <alignment horizontal="right" indent="1"/>
    </xf>
    <xf numFmtId="165" fontId="0" fillId="0" borderId="2" xfId="6" applyFont="1" applyBorder="1" applyAlignment="1">
      <alignment horizontal="center" vertical="center"/>
    </xf>
  </cellXfs>
  <cellStyles count="12">
    <cellStyle name="Aufgabe" xfId="3" xr:uid="{00000000-0005-0000-0000-000006000000}"/>
    <cellStyle name="Datum" xfId="4" xr:uid="{00000000-0005-0000-0000-000007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Link" xfId="2" builtinId="8"/>
    <cellStyle name="Name" xfId="5" xr:uid="{00000000-0005-0000-0000-000008000000}"/>
    <cellStyle name="Projektanfang" xfId="6" xr:uid="{00000000-0005-0000-0000-000009000000}"/>
    <cellStyle name="Prozent" xfId="1" builtinId="5"/>
    <cellStyle name="Standard" xfId="0" builtinId="0"/>
    <cellStyle name="zAusgeblText" xfId="7" xr:uid="{00000000-0005-0000-0000-00000A000000}"/>
  </cellStyles>
  <dxfs count="24">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
      <fill>
        <patternFill>
          <bgColor rgb="FF8064A2"/>
        </patternFill>
      </fill>
      <border diagonalUp="0" diagonalDown="0">
        <left/>
        <right/>
        <top/>
        <bottom/>
      </border>
    </dxf>
    <dxf>
      <fill>
        <patternFill>
          <bgColor rgb="FFA6A6A6"/>
        </patternFill>
      </fill>
    </dxf>
    <dxf>
      <border diagonalUp="0" diagonalDown="0">
        <left style="thin">
          <color rgb="FFC00000"/>
        </left>
        <right style="thin">
          <color rgb="FFC00000"/>
        </right>
        <top/>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1904760</xdr:colOff>
      <xdr:row>0</xdr:row>
      <xdr:rowOff>523800</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S37"/>
  <sheetViews>
    <sheetView showGridLines="0" topLeftCell="B1" zoomScale="60" zoomScaleNormal="60" workbookViewId="0">
      <pane ySplit="6" topLeftCell="A20" activePane="bottomLeft" state="frozen"/>
      <selection pane="bottomLeft" activeCell="K26" sqref="K26"/>
    </sheetView>
  </sheetViews>
  <sheetFormatPr baseColWidth="10" defaultColWidth="9.08984375" defaultRowHeight="14.5" x14ac:dyDescent="0.35"/>
  <cols>
    <col min="1" max="1" width="2.6328125" style="1" customWidth="1"/>
    <col min="2" max="2" width="61.08984375" customWidth="1"/>
    <col min="3" max="3" width="30.6328125" customWidth="1"/>
    <col min="4" max="4" width="10.6328125" customWidth="1"/>
    <col min="5" max="5" width="10.54296875" style="2" customWidth="1"/>
    <col min="6" max="6" width="10.54296875" customWidth="1"/>
    <col min="7" max="7" width="2.6328125" customWidth="1"/>
    <col min="8" max="8" width="6.08984375" hidden="1" customWidth="1"/>
    <col min="9" max="71" width="2.453125" customWidth="1"/>
  </cols>
  <sheetData>
    <row r="1" spans="1:71" ht="30" customHeight="1" x14ac:dyDescent="0.65">
      <c r="A1" s="3" t="s">
        <v>0</v>
      </c>
      <c r="B1" s="4" t="s">
        <v>1</v>
      </c>
      <c r="C1" s="5"/>
      <c r="D1" s="6"/>
      <c r="E1" s="7"/>
      <c r="F1" s="8"/>
      <c r="H1" s="6"/>
      <c r="I1" s="9" t="s">
        <v>2</v>
      </c>
    </row>
    <row r="2" spans="1:71" ht="30" customHeight="1" x14ac:dyDescent="0.45">
      <c r="A2" s="1" t="s">
        <v>3</v>
      </c>
      <c r="B2" s="10" t="s">
        <v>4</v>
      </c>
      <c r="I2" s="11" t="s">
        <v>5</v>
      </c>
    </row>
    <row r="3" spans="1:71" ht="30" customHeight="1" x14ac:dyDescent="0.35">
      <c r="A3" s="1" t="s">
        <v>6</v>
      </c>
      <c r="B3" s="12" t="s">
        <v>68</v>
      </c>
      <c r="C3" s="86" t="s">
        <v>7</v>
      </c>
      <c r="D3" s="86"/>
      <c r="E3" s="87">
        <v>45516</v>
      </c>
      <c r="F3" s="87"/>
    </row>
    <row r="4" spans="1:71" ht="30" customHeight="1" x14ac:dyDescent="0.35">
      <c r="A4" s="3" t="s">
        <v>8</v>
      </c>
      <c r="C4" s="86" t="s">
        <v>9</v>
      </c>
      <c r="D4" s="86"/>
      <c r="E4" s="13">
        <v>1</v>
      </c>
      <c r="I4" s="85">
        <f>I5</f>
        <v>45516</v>
      </c>
      <c r="J4" s="85"/>
      <c r="K4" s="85"/>
      <c r="L4" s="85"/>
      <c r="M4" s="85"/>
      <c r="N4" s="85"/>
      <c r="O4" s="85"/>
      <c r="P4" s="85">
        <f>P5</f>
        <v>45523</v>
      </c>
      <c r="Q4" s="85"/>
      <c r="R4" s="85"/>
      <c r="S4" s="85"/>
      <c r="T4" s="85"/>
      <c r="U4" s="85"/>
      <c r="V4" s="85"/>
      <c r="W4" s="85">
        <f>W5</f>
        <v>45530</v>
      </c>
      <c r="X4" s="85"/>
      <c r="Y4" s="85"/>
      <c r="Z4" s="85"/>
      <c r="AA4" s="85"/>
      <c r="AB4" s="85"/>
      <c r="AC4" s="85"/>
      <c r="AD4" s="85">
        <f>AD5</f>
        <v>45537</v>
      </c>
      <c r="AE4" s="85"/>
      <c r="AF4" s="85"/>
      <c r="AG4" s="85"/>
      <c r="AH4" s="85"/>
      <c r="AI4" s="85"/>
      <c r="AJ4" s="85"/>
      <c r="AK4" s="85">
        <f>AK5</f>
        <v>45544</v>
      </c>
      <c r="AL4" s="85"/>
      <c r="AM4" s="85"/>
      <c r="AN4" s="85"/>
      <c r="AO4" s="85"/>
      <c r="AP4" s="85"/>
      <c r="AQ4" s="85"/>
      <c r="AR4" s="85">
        <f>AR5</f>
        <v>45551</v>
      </c>
      <c r="AS4" s="85"/>
      <c r="AT4" s="85"/>
      <c r="AU4" s="85"/>
      <c r="AV4" s="85"/>
      <c r="AW4" s="85"/>
      <c r="AX4" s="85"/>
      <c r="AY4" s="85">
        <f>AY5</f>
        <v>45558</v>
      </c>
      <c r="AZ4" s="85"/>
      <c r="BA4" s="85"/>
      <c r="BB4" s="85"/>
      <c r="BC4" s="85"/>
      <c r="BD4" s="85"/>
      <c r="BE4" s="85"/>
      <c r="BF4" s="85">
        <f>BF5</f>
        <v>45565</v>
      </c>
      <c r="BG4" s="85"/>
      <c r="BH4" s="85"/>
      <c r="BI4" s="85"/>
      <c r="BJ4" s="85"/>
      <c r="BK4" s="85"/>
      <c r="BL4" s="85"/>
      <c r="BM4" s="85">
        <f>BM5</f>
        <v>45572</v>
      </c>
      <c r="BN4" s="85"/>
      <c r="BO4" s="85"/>
      <c r="BP4" s="85"/>
      <c r="BQ4" s="85"/>
      <c r="BR4" s="85"/>
      <c r="BS4" s="85"/>
    </row>
    <row r="5" spans="1:71" ht="15" customHeight="1" x14ac:dyDescent="0.35">
      <c r="A5" s="3" t="s">
        <v>10</v>
      </c>
      <c r="B5" s="14"/>
      <c r="C5" s="14"/>
      <c r="D5" s="14"/>
      <c r="E5" s="14"/>
      <c r="F5" s="14"/>
      <c r="G5" s="14"/>
      <c r="I5" s="15">
        <f>Projektanfang-WEEKDAY(Projektanfang,1)+2+7*(Anzeigewoche-1)</f>
        <v>45516</v>
      </c>
      <c r="J5" s="16">
        <f t="shared" ref="J5:AO5" si="0">I5+1</f>
        <v>45517</v>
      </c>
      <c r="K5" s="16">
        <f t="shared" si="0"/>
        <v>45518</v>
      </c>
      <c r="L5" s="16">
        <f t="shared" si="0"/>
        <v>45519</v>
      </c>
      <c r="M5" s="16">
        <f t="shared" si="0"/>
        <v>45520</v>
      </c>
      <c r="N5" s="16">
        <f t="shared" si="0"/>
        <v>45521</v>
      </c>
      <c r="O5" s="17">
        <f t="shared" si="0"/>
        <v>45522</v>
      </c>
      <c r="P5" s="15">
        <f t="shared" si="0"/>
        <v>45523</v>
      </c>
      <c r="Q5" s="16">
        <f t="shared" si="0"/>
        <v>45524</v>
      </c>
      <c r="R5" s="16">
        <f t="shared" si="0"/>
        <v>45525</v>
      </c>
      <c r="S5" s="16">
        <f t="shared" si="0"/>
        <v>45526</v>
      </c>
      <c r="T5" s="16">
        <f t="shared" si="0"/>
        <v>45527</v>
      </c>
      <c r="U5" s="16">
        <f t="shared" si="0"/>
        <v>45528</v>
      </c>
      <c r="V5" s="17">
        <f t="shared" si="0"/>
        <v>45529</v>
      </c>
      <c r="W5" s="15">
        <f t="shared" si="0"/>
        <v>45530</v>
      </c>
      <c r="X5" s="16">
        <f t="shared" si="0"/>
        <v>45531</v>
      </c>
      <c r="Y5" s="16">
        <f t="shared" si="0"/>
        <v>45532</v>
      </c>
      <c r="Z5" s="16">
        <f t="shared" si="0"/>
        <v>45533</v>
      </c>
      <c r="AA5" s="16">
        <f t="shared" si="0"/>
        <v>45534</v>
      </c>
      <c r="AB5" s="16">
        <f t="shared" si="0"/>
        <v>45535</v>
      </c>
      <c r="AC5" s="17">
        <f t="shared" si="0"/>
        <v>45536</v>
      </c>
      <c r="AD5" s="15">
        <f t="shared" si="0"/>
        <v>45537</v>
      </c>
      <c r="AE5" s="16">
        <f t="shared" si="0"/>
        <v>45538</v>
      </c>
      <c r="AF5" s="16">
        <f t="shared" si="0"/>
        <v>45539</v>
      </c>
      <c r="AG5" s="16">
        <f t="shared" si="0"/>
        <v>45540</v>
      </c>
      <c r="AH5" s="16">
        <f t="shared" si="0"/>
        <v>45541</v>
      </c>
      <c r="AI5" s="16">
        <f t="shared" si="0"/>
        <v>45542</v>
      </c>
      <c r="AJ5" s="17">
        <f t="shared" si="0"/>
        <v>45543</v>
      </c>
      <c r="AK5" s="15">
        <f t="shared" si="0"/>
        <v>45544</v>
      </c>
      <c r="AL5" s="16">
        <f t="shared" si="0"/>
        <v>45545</v>
      </c>
      <c r="AM5" s="16">
        <f t="shared" si="0"/>
        <v>45546</v>
      </c>
      <c r="AN5" s="16">
        <f t="shared" si="0"/>
        <v>45547</v>
      </c>
      <c r="AO5" s="16">
        <f t="shared" si="0"/>
        <v>45548</v>
      </c>
      <c r="AP5" s="16">
        <f t="shared" ref="AP5:BL5" si="1">AO5+1</f>
        <v>45549</v>
      </c>
      <c r="AQ5" s="17">
        <f t="shared" si="1"/>
        <v>45550</v>
      </c>
      <c r="AR5" s="15">
        <f t="shared" si="1"/>
        <v>45551</v>
      </c>
      <c r="AS5" s="16">
        <f t="shared" si="1"/>
        <v>45552</v>
      </c>
      <c r="AT5" s="16">
        <f t="shared" si="1"/>
        <v>45553</v>
      </c>
      <c r="AU5" s="16">
        <f t="shared" si="1"/>
        <v>45554</v>
      </c>
      <c r="AV5" s="16">
        <f t="shared" si="1"/>
        <v>45555</v>
      </c>
      <c r="AW5" s="16">
        <f t="shared" si="1"/>
        <v>45556</v>
      </c>
      <c r="AX5" s="17">
        <f t="shared" si="1"/>
        <v>45557</v>
      </c>
      <c r="AY5" s="15">
        <f t="shared" si="1"/>
        <v>45558</v>
      </c>
      <c r="AZ5" s="16">
        <f t="shared" si="1"/>
        <v>45559</v>
      </c>
      <c r="BA5" s="16">
        <f t="shared" si="1"/>
        <v>45560</v>
      </c>
      <c r="BB5" s="16">
        <f t="shared" si="1"/>
        <v>45561</v>
      </c>
      <c r="BC5" s="16">
        <f t="shared" si="1"/>
        <v>45562</v>
      </c>
      <c r="BD5" s="16">
        <f t="shared" si="1"/>
        <v>45563</v>
      </c>
      <c r="BE5" s="17">
        <f t="shared" si="1"/>
        <v>45564</v>
      </c>
      <c r="BF5" s="15">
        <f t="shared" si="1"/>
        <v>45565</v>
      </c>
      <c r="BG5" s="16">
        <f t="shared" si="1"/>
        <v>45566</v>
      </c>
      <c r="BH5" s="16">
        <f t="shared" si="1"/>
        <v>45567</v>
      </c>
      <c r="BI5" s="16">
        <f t="shared" si="1"/>
        <v>45568</v>
      </c>
      <c r="BJ5" s="16">
        <f t="shared" si="1"/>
        <v>45569</v>
      </c>
      <c r="BK5" s="16">
        <f t="shared" si="1"/>
        <v>45570</v>
      </c>
      <c r="BL5" s="17">
        <f t="shared" si="1"/>
        <v>45571</v>
      </c>
      <c r="BM5" s="15">
        <f t="shared" ref="BM5:BS5" si="2">BL5+1</f>
        <v>45572</v>
      </c>
      <c r="BN5" s="16">
        <f t="shared" si="2"/>
        <v>45573</v>
      </c>
      <c r="BO5" s="16">
        <f t="shared" si="2"/>
        <v>45574</v>
      </c>
      <c r="BP5" s="16">
        <f t="shared" si="2"/>
        <v>45575</v>
      </c>
      <c r="BQ5" s="16">
        <f t="shared" si="2"/>
        <v>45576</v>
      </c>
      <c r="BR5" s="16">
        <f t="shared" si="2"/>
        <v>45577</v>
      </c>
      <c r="BS5" s="17">
        <f t="shared" si="2"/>
        <v>45578</v>
      </c>
    </row>
    <row r="6" spans="1:71" ht="30" customHeight="1" thickBot="1" x14ac:dyDescent="0.4">
      <c r="A6" s="3" t="s">
        <v>11</v>
      </c>
      <c r="B6" s="18" t="s">
        <v>12</v>
      </c>
      <c r="C6" s="19" t="s">
        <v>13</v>
      </c>
      <c r="D6" s="19" t="s">
        <v>14</v>
      </c>
      <c r="E6" s="19" t="s">
        <v>15</v>
      </c>
      <c r="F6" s="19" t="s">
        <v>16</v>
      </c>
      <c r="G6" s="19"/>
      <c r="H6" s="19" t="s">
        <v>17</v>
      </c>
      <c r="I6" s="20" t="str">
        <f t="shared" ref="I6:AN6" si="3">LEFT(TEXT(I5,"TTTT"),1)</f>
        <v>M</v>
      </c>
      <c r="J6" s="20" t="str">
        <f t="shared" si="3"/>
        <v>D</v>
      </c>
      <c r="K6" s="20" t="str">
        <f t="shared" si="3"/>
        <v>M</v>
      </c>
      <c r="L6" s="20" t="str">
        <f t="shared" si="3"/>
        <v>D</v>
      </c>
      <c r="M6" s="20" t="str">
        <f t="shared" si="3"/>
        <v>F</v>
      </c>
      <c r="N6" s="20" t="str">
        <f t="shared" si="3"/>
        <v>S</v>
      </c>
      <c r="O6" s="20" t="str">
        <f t="shared" si="3"/>
        <v>S</v>
      </c>
      <c r="P6" s="20" t="str">
        <f t="shared" si="3"/>
        <v>M</v>
      </c>
      <c r="Q6" s="20" t="str">
        <f t="shared" si="3"/>
        <v>D</v>
      </c>
      <c r="R6" s="20" t="str">
        <f t="shared" si="3"/>
        <v>M</v>
      </c>
      <c r="S6" s="20" t="str">
        <f t="shared" si="3"/>
        <v>D</v>
      </c>
      <c r="T6" s="20" t="str">
        <f t="shared" si="3"/>
        <v>F</v>
      </c>
      <c r="U6" s="20" t="str">
        <f t="shared" si="3"/>
        <v>S</v>
      </c>
      <c r="V6" s="20" t="str">
        <f t="shared" si="3"/>
        <v>S</v>
      </c>
      <c r="W6" s="20" t="str">
        <f t="shared" si="3"/>
        <v>M</v>
      </c>
      <c r="X6" s="20" t="str">
        <f t="shared" si="3"/>
        <v>D</v>
      </c>
      <c r="Y6" s="20" t="str">
        <f t="shared" si="3"/>
        <v>M</v>
      </c>
      <c r="Z6" s="20" t="str">
        <f t="shared" si="3"/>
        <v>D</v>
      </c>
      <c r="AA6" s="20" t="str">
        <f t="shared" si="3"/>
        <v>F</v>
      </c>
      <c r="AB6" s="20" t="str">
        <f t="shared" si="3"/>
        <v>S</v>
      </c>
      <c r="AC6" s="20" t="str">
        <f t="shared" si="3"/>
        <v>S</v>
      </c>
      <c r="AD6" s="20" t="str">
        <f t="shared" si="3"/>
        <v>M</v>
      </c>
      <c r="AE6" s="20" t="str">
        <f t="shared" si="3"/>
        <v>D</v>
      </c>
      <c r="AF6" s="20" t="str">
        <f t="shared" si="3"/>
        <v>M</v>
      </c>
      <c r="AG6" s="20" t="str">
        <f t="shared" si="3"/>
        <v>D</v>
      </c>
      <c r="AH6" s="20" t="str">
        <f t="shared" si="3"/>
        <v>F</v>
      </c>
      <c r="AI6" s="20" t="str">
        <f t="shared" si="3"/>
        <v>S</v>
      </c>
      <c r="AJ6" s="20" t="str">
        <f t="shared" si="3"/>
        <v>S</v>
      </c>
      <c r="AK6" s="20" t="str">
        <f t="shared" si="3"/>
        <v>M</v>
      </c>
      <c r="AL6" s="20" t="str">
        <f t="shared" si="3"/>
        <v>D</v>
      </c>
      <c r="AM6" s="20" t="str">
        <f t="shared" si="3"/>
        <v>M</v>
      </c>
      <c r="AN6" s="20" t="str">
        <f t="shared" si="3"/>
        <v>D</v>
      </c>
      <c r="AO6" s="20" t="str">
        <f t="shared" ref="AO6:BL6" si="4">LEFT(TEXT(AO5,"TTTT"),1)</f>
        <v>F</v>
      </c>
      <c r="AP6" s="20" t="str">
        <f t="shared" si="4"/>
        <v>S</v>
      </c>
      <c r="AQ6" s="20" t="str">
        <f t="shared" si="4"/>
        <v>S</v>
      </c>
      <c r="AR6" s="20" t="str">
        <f t="shared" si="4"/>
        <v>M</v>
      </c>
      <c r="AS6" s="20" t="str">
        <f t="shared" si="4"/>
        <v>D</v>
      </c>
      <c r="AT6" s="20" t="str">
        <f t="shared" si="4"/>
        <v>M</v>
      </c>
      <c r="AU6" s="20" t="str">
        <f t="shared" si="4"/>
        <v>D</v>
      </c>
      <c r="AV6" s="20" t="str">
        <f t="shared" si="4"/>
        <v>F</v>
      </c>
      <c r="AW6" s="20" t="str">
        <f t="shared" si="4"/>
        <v>S</v>
      </c>
      <c r="AX6" s="20" t="str">
        <f t="shared" si="4"/>
        <v>S</v>
      </c>
      <c r="AY6" s="20" t="str">
        <f t="shared" si="4"/>
        <v>M</v>
      </c>
      <c r="AZ6" s="20" t="str">
        <f t="shared" si="4"/>
        <v>D</v>
      </c>
      <c r="BA6" s="20" t="str">
        <f t="shared" si="4"/>
        <v>M</v>
      </c>
      <c r="BB6" s="20" t="str">
        <f t="shared" si="4"/>
        <v>D</v>
      </c>
      <c r="BC6" s="20" t="str">
        <f t="shared" si="4"/>
        <v>F</v>
      </c>
      <c r="BD6" s="20" t="str">
        <f t="shared" si="4"/>
        <v>S</v>
      </c>
      <c r="BE6" s="20" t="str">
        <f t="shared" si="4"/>
        <v>S</v>
      </c>
      <c r="BF6" s="20" t="str">
        <f t="shared" si="4"/>
        <v>M</v>
      </c>
      <c r="BG6" s="20" t="str">
        <f t="shared" si="4"/>
        <v>D</v>
      </c>
      <c r="BH6" s="20" t="str">
        <f t="shared" si="4"/>
        <v>M</v>
      </c>
      <c r="BI6" s="20" t="str">
        <f t="shared" si="4"/>
        <v>D</v>
      </c>
      <c r="BJ6" s="20" t="str">
        <f t="shared" si="4"/>
        <v>F</v>
      </c>
      <c r="BK6" s="20" t="str">
        <f t="shared" si="4"/>
        <v>S</v>
      </c>
      <c r="BL6" s="20" t="str">
        <f t="shared" si="4"/>
        <v>S</v>
      </c>
      <c r="BM6" s="20" t="str">
        <f t="shared" ref="BM6" si="5">LEFT(TEXT(BM5,"TTTT"),1)</f>
        <v>M</v>
      </c>
      <c r="BN6" s="20" t="str">
        <f t="shared" ref="BN6" si="6">LEFT(TEXT(BN5,"TTTT"),1)</f>
        <v>D</v>
      </c>
      <c r="BO6" s="20" t="str">
        <f t="shared" ref="BO6" si="7">LEFT(TEXT(BO5,"TTTT"),1)</f>
        <v>M</v>
      </c>
      <c r="BP6" s="20" t="str">
        <f t="shared" ref="BP6" si="8">LEFT(TEXT(BP5,"TTTT"),1)</f>
        <v>D</v>
      </c>
      <c r="BQ6" s="20" t="str">
        <f t="shared" ref="BQ6" si="9">LEFT(TEXT(BQ5,"TTTT"),1)</f>
        <v>F</v>
      </c>
      <c r="BR6" s="20" t="str">
        <f t="shared" ref="BR6" si="10">LEFT(TEXT(BR5,"TTTT"),1)</f>
        <v>S</v>
      </c>
      <c r="BS6" s="20" t="str">
        <f t="shared" ref="BS6" si="11">LEFT(TEXT(BS5,"TTTT"),1)</f>
        <v>S</v>
      </c>
    </row>
    <row r="7" spans="1:71" ht="30" hidden="1" customHeight="1" x14ac:dyDescent="0.35">
      <c r="A7" s="1" t="s">
        <v>18</v>
      </c>
      <c r="C7" s="21"/>
      <c r="H7" t="str">
        <f t="shared" ref="H7:H23" si="12">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row>
    <row r="8" spans="1:71" s="29" customFormat="1" ht="30" customHeight="1" thickBot="1" x14ac:dyDescent="0.4">
      <c r="A8" s="3" t="s">
        <v>19</v>
      </c>
      <c r="B8" s="23" t="s">
        <v>20</v>
      </c>
      <c r="C8" s="24"/>
      <c r="D8" s="25"/>
      <c r="E8" s="26"/>
      <c r="F8" s="27"/>
      <c r="G8" s="28"/>
      <c r="H8" s="28" t="str">
        <f t="shared" si="12"/>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row>
    <row r="9" spans="1:71" s="29" customFormat="1" ht="30" customHeight="1" thickBot="1" x14ac:dyDescent="0.4">
      <c r="A9" s="3" t="s">
        <v>21</v>
      </c>
      <c r="B9" s="30" t="s">
        <v>65</v>
      </c>
      <c r="C9" s="31" t="s">
        <v>30</v>
      </c>
      <c r="D9" s="32">
        <v>1</v>
      </c>
      <c r="E9" s="33">
        <f>Projektanfang</f>
        <v>45516</v>
      </c>
      <c r="F9" s="33">
        <v>45575</v>
      </c>
      <c r="G9" s="28"/>
      <c r="H9" s="28">
        <f t="shared" si="12"/>
        <v>60</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row>
    <row r="10" spans="1:71" s="29" customFormat="1" ht="30" customHeight="1" thickBot="1" x14ac:dyDescent="0.4">
      <c r="A10" s="3" t="s">
        <v>24</v>
      </c>
      <c r="B10" s="30" t="s">
        <v>25</v>
      </c>
      <c r="C10" s="31" t="s">
        <v>27</v>
      </c>
      <c r="D10" s="32">
        <v>1</v>
      </c>
      <c r="E10" s="33">
        <v>45523</v>
      </c>
      <c r="F10" s="33">
        <v>45537</v>
      </c>
      <c r="G10" s="28"/>
      <c r="H10" s="28">
        <f t="shared" si="12"/>
        <v>15</v>
      </c>
      <c r="I10" s="22"/>
      <c r="J10" s="22"/>
      <c r="K10" s="22"/>
      <c r="L10" s="22"/>
      <c r="M10" s="22"/>
      <c r="N10" s="22"/>
      <c r="O10" s="22"/>
      <c r="P10" s="22"/>
      <c r="Q10" s="22"/>
      <c r="R10" s="22"/>
      <c r="S10" s="22"/>
      <c r="T10" s="22"/>
      <c r="U10" s="34"/>
      <c r="V10" s="34"/>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row>
    <row r="11" spans="1:71" s="29" customFormat="1" ht="30" customHeight="1" thickBot="1" x14ac:dyDescent="0.4">
      <c r="A11" s="1"/>
      <c r="B11" s="30" t="s">
        <v>22</v>
      </c>
      <c r="C11" s="31" t="s">
        <v>23</v>
      </c>
      <c r="D11" s="32">
        <v>1</v>
      </c>
      <c r="E11" s="33">
        <f>Projektanfang</f>
        <v>45516</v>
      </c>
      <c r="F11" s="33">
        <v>45532</v>
      </c>
      <c r="G11" s="28"/>
      <c r="H11" s="28">
        <f t="shared" si="12"/>
        <v>17</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row>
    <row r="12" spans="1:71" s="29" customFormat="1" ht="30" customHeight="1" thickBot="1" x14ac:dyDescent="0.4">
      <c r="A12" s="1"/>
      <c r="B12" s="30" t="s">
        <v>28</v>
      </c>
      <c r="C12" s="31" t="s">
        <v>27</v>
      </c>
      <c r="D12" s="32">
        <v>1</v>
      </c>
      <c r="E12" s="33">
        <v>45537</v>
      </c>
      <c r="F12" s="33">
        <v>45550</v>
      </c>
      <c r="G12" s="28"/>
      <c r="H12" s="28">
        <f t="shared" si="12"/>
        <v>14</v>
      </c>
      <c r="I12" s="22"/>
      <c r="J12" s="22"/>
      <c r="K12" s="22"/>
      <c r="L12" s="22"/>
      <c r="M12" s="22"/>
      <c r="N12" s="22"/>
      <c r="O12" s="22"/>
      <c r="P12" s="22"/>
      <c r="Q12" s="22"/>
      <c r="R12" s="22"/>
      <c r="S12" s="22"/>
      <c r="T12" s="22"/>
      <c r="U12" s="22"/>
      <c r="V12" s="22"/>
      <c r="W12" s="22"/>
      <c r="X12" s="22"/>
      <c r="Y12" s="34"/>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row>
    <row r="13" spans="1:71" s="29" customFormat="1" ht="30" customHeight="1" thickBot="1" x14ac:dyDescent="0.4">
      <c r="A13" s="1"/>
      <c r="B13" s="30" t="s">
        <v>29</v>
      </c>
      <c r="C13" s="31" t="s">
        <v>27</v>
      </c>
      <c r="D13" s="32">
        <v>1</v>
      </c>
      <c r="E13" s="33">
        <v>45530</v>
      </c>
      <c r="F13" s="33">
        <v>45547</v>
      </c>
      <c r="G13" s="28"/>
      <c r="H13" s="28">
        <f t="shared" si="12"/>
        <v>18</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row>
    <row r="14" spans="1:71" s="29" customFormat="1" ht="30" customHeight="1" thickBot="1" x14ac:dyDescent="0.4">
      <c r="A14" s="3" t="s">
        <v>31</v>
      </c>
      <c r="B14" s="35" t="s">
        <v>32</v>
      </c>
      <c r="C14" s="36"/>
      <c r="D14" s="37"/>
      <c r="E14" s="38"/>
      <c r="F14" s="39"/>
      <c r="G14" s="28"/>
      <c r="H14" s="28" t="str">
        <f t="shared" si="12"/>
        <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row>
    <row r="15" spans="1:71" s="29" customFormat="1" ht="30" customHeight="1" thickBot="1" x14ac:dyDescent="0.4">
      <c r="A15" s="3"/>
      <c r="B15" s="40" t="s">
        <v>33</v>
      </c>
      <c r="C15" s="41" t="s">
        <v>64</v>
      </c>
      <c r="D15" s="42">
        <v>1</v>
      </c>
      <c r="E15" s="43">
        <f>E13+1</f>
        <v>45531</v>
      </c>
      <c r="F15" s="43">
        <v>45557</v>
      </c>
      <c r="G15" s="28"/>
      <c r="H15" s="28">
        <f t="shared" si="12"/>
        <v>27</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row>
    <row r="16" spans="1:71" s="29" customFormat="1" ht="30" customHeight="1" thickBot="1" x14ac:dyDescent="0.4">
      <c r="A16" s="3"/>
      <c r="B16" s="40" t="s">
        <v>71</v>
      </c>
      <c r="C16" s="41" t="s">
        <v>64</v>
      </c>
      <c r="D16" s="42">
        <v>1</v>
      </c>
      <c r="E16" s="43">
        <f>F15</f>
        <v>45557</v>
      </c>
      <c r="F16" s="43">
        <v>45564</v>
      </c>
      <c r="G16" s="28"/>
      <c r="H16" s="28">
        <f t="shared" si="12"/>
        <v>8</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row>
    <row r="17" spans="1:71" s="29" customFormat="1" ht="30" customHeight="1" thickBot="1" x14ac:dyDescent="0.4">
      <c r="A17" s="1"/>
      <c r="B17" s="40" t="s">
        <v>34</v>
      </c>
      <c r="C17" s="41" t="s">
        <v>64</v>
      </c>
      <c r="D17" s="42">
        <v>1</v>
      </c>
      <c r="E17" s="43">
        <v>45531</v>
      </c>
      <c r="F17" s="43">
        <v>45541</v>
      </c>
      <c r="G17" s="28"/>
      <c r="H17" s="28">
        <f t="shared" si="12"/>
        <v>11</v>
      </c>
      <c r="I17" s="22"/>
      <c r="J17" s="22"/>
      <c r="K17" s="22"/>
      <c r="L17" s="22"/>
      <c r="M17" s="22"/>
      <c r="N17" s="22"/>
      <c r="O17" s="22"/>
      <c r="P17" s="22"/>
      <c r="Q17" s="22"/>
      <c r="R17" s="22"/>
      <c r="S17" s="22"/>
      <c r="T17" s="22"/>
      <c r="U17" s="34"/>
      <c r="V17" s="34"/>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row>
    <row r="18" spans="1:71" s="29" customFormat="1" ht="30" customHeight="1" thickBot="1" x14ac:dyDescent="0.4">
      <c r="A18" s="1"/>
      <c r="B18" s="40" t="s">
        <v>35</v>
      </c>
      <c r="C18" s="41" t="s">
        <v>23</v>
      </c>
      <c r="D18" s="42">
        <v>1</v>
      </c>
      <c r="E18" s="43">
        <v>45531</v>
      </c>
      <c r="F18" s="43">
        <v>45554</v>
      </c>
      <c r="G18" s="28"/>
      <c r="H18" s="28">
        <f t="shared" si="12"/>
        <v>24</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row>
    <row r="19" spans="1:71" s="29" customFormat="1" ht="30" customHeight="1" thickBot="1" x14ac:dyDescent="0.4">
      <c r="A19" s="1"/>
      <c r="B19" s="40" t="s">
        <v>70</v>
      </c>
      <c r="C19" s="41" t="s">
        <v>23</v>
      </c>
      <c r="D19" s="42">
        <v>1</v>
      </c>
      <c r="E19" s="43">
        <v>45550</v>
      </c>
      <c r="F19" s="43">
        <v>45571</v>
      </c>
      <c r="G19" s="28"/>
      <c r="H19" s="28">
        <f t="shared" si="12"/>
        <v>22</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row>
    <row r="20" spans="1:71" s="29" customFormat="1" ht="30" customHeight="1" thickBot="1" x14ac:dyDescent="0.4">
      <c r="A20" s="1"/>
      <c r="B20" s="40" t="s">
        <v>36</v>
      </c>
      <c r="C20" s="41" t="s">
        <v>62</v>
      </c>
      <c r="D20" s="42">
        <v>1</v>
      </c>
      <c r="E20" s="43">
        <v>45537</v>
      </c>
      <c r="F20" s="43">
        <v>45570</v>
      </c>
      <c r="G20" s="28"/>
      <c r="H20" s="28">
        <f t="shared" si="12"/>
        <v>34</v>
      </c>
      <c r="I20" s="22"/>
      <c r="J20" s="22"/>
      <c r="K20" s="22"/>
      <c r="L20" s="22"/>
      <c r="M20" s="22"/>
      <c r="N20" s="22"/>
      <c r="O20" s="22"/>
      <c r="P20" s="22"/>
      <c r="Q20" s="22"/>
      <c r="R20" s="22"/>
      <c r="S20" s="22"/>
      <c r="T20" s="22"/>
      <c r="U20" s="22"/>
      <c r="V20" s="22"/>
      <c r="W20" s="22"/>
      <c r="X20" s="22"/>
      <c r="Y20" s="34"/>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row>
    <row r="21" spans="1:71" s="29" customFormat="1" ht="30" customHeight="1" thickBot="1" x14ac:dyDescent="0.4">
      <c r="A21" s="1" t="s">
        <v>37</v>
      </c>
      <c r="B21" s="44" t="s">
        <v>38</v>
      </c>
      <c r="C21" s="45"/>
      <c r="D21" s="46"/>
      <c r="E21" s="47"/>
      <c r="F21" s="48"/>
      <c r="G21" s="28"/>
      <c r="H21" s="28" t="str">
        <f t="shared" si="12"/>
        <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row>
    <row r="22" spans="1:71" s="29" customFormat="1" ht="30" customHeight="1" thickBot="1" x14ac:dyDescent="0.4">
      <c r="A22" s="1"/>
      <c r="B22" s="49" t="s">
        <v>39</v>
      </c>
      <c r="C22" s="50" t="s">
        <v>30</v>
      </c>
      <c r="D22" s="51">
        <v>1</v>
      </c>
      <c r="E22" s="52">
        <v>45559</v>
      </c>
      <c r="F22" s="52">
        <v>45565</v>
      </c>
      <c r="G22" s="28"/>
      <c r="H22" s="28">
        <f t="shared" si="12"/>
        <v>7</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row>
    <row r="23" spans="1:71" s="29" customFormat="1" ht="30" customHeight="1" thickBot="1" x14ac:dyDescent="0.4">
      <c r="A23" s="1"/>
      <c r="B23" s="49" t="s">
        <v>69</v>
      </c>
      <c r="C23" s="50" t="s">
        <v>30</v>
      </c>
      <c r="D23" s="51">
        <v>1</v>
      </c>
      <c r="E23" s="52">
        <v>45565</v>
      </c>
      <c r="F23" s="52">
        <v>45570</v>
      </c>
      <c r="G23" s="28"/>
      <c r="H23" s="28">
        <f t="shared" si="12"/>
        <v>6</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row>
    <row r="24" spans="1:71" s="29" customFormat="1" ht="30" customHeight="1" thickBot="1" x14ac:dyDescent="0.4">
      <c r="A24" s="1"/>
      <c r="B24" s="49" t="s">
        <v>40</v>
      </c>
      <c r="C24" s="50" t="s">
        <v>27</v>
      </c>
      <c r="D24" s="51">
        <v>1</v>
      </c>
      <c r="E24" s="52">
        <v>45559</v>
      </c>
      <c r="F24" s="52">
        <f>E24+10</f>
        <v>45569</v>
      </c>
      <c r="G24" s="28"/>
      <c r="H24" s="28"/>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row>
    <row r="25" spans="1:71" s="29" customFormat="1" ht="30" customHeight="1" thickBot="1" x14ac:dyDescent="0.4">
      <c r="A25" s="1"/>
      <c r="B25" s="49" t="s">
        <v>41</v>
      </c>
      <c r="C25" s="50" t="s">
        <v>62</v>
      </c>
      <c r="D25" s="51">
        <v>1</v>
      </c>
      <c r="E25" s="52">
        <f>F15</f>
        <v>45557</v>
      </c>
      <c r="F25" s="52">
        <v>45575</v>
      </c>
      <c r="G25" s="28"/>
      <c r="H25" s="28">
        <f t="shared" ref="H25:H34" si="13">IF(OR(ISBLANK(task_start),ISBLANK(task_end)),"",task_end-task_start+1)</f>
        <v>19</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row>
    <row r="26" spans="1:71" s="29" customFormat="1" ht="30" customHeight="1" thickBot="1" x14ac:dyDescent="0.4">
      <c r="A26" s="1"/>
      <c r="B26" s="49" t="s">
        <v>42</v>
      </c>
      <c r="C26" s="50" t="s">
        <v>30</v>
      </c>
      <c r="D26" s="51">
        <v>1</v>
      </c>
      <c r="E26" s="52">
        <v>45557</v>
      </c>
      <c r="F26" s="52">
        <v>45573</v>
      </c>
      <c r="G26" s="28"/>
      <c r="H26" s="28">
        <f t="shared" si="13"/>
        <v>17</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row>
    <row r="27" spans="1:71" s="29" customFormat="1" ht="30" customHeight="1" thickBot="1" x14ac:dyDescent="0.4">
      <c r="A27" s="1"/>
      <c r="B27" s="49" t="s">
        <v>43</v>
      </c>
      <c r="C27" s="50" t="s">
        <v>30</v>
      </c>
      <c r="D27" s="51">
        <v>1</v>
      </c>
      <c r="E27" s="52">
        <v>45562</v>
      </c>
      <c r="F27" s="52">
        <v>45567</v>
      </c>
      <c r="G27" s="28"/>
      <c r="H27" s="28">
        <f t="shared" si="13"/>
        <v>6</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row>
    <row r="28" spans="1:71" s="29" customFormat="1" ht="30" customHeight="1" thickBot="1" x14ac:dyDescent="0.4">
      <c r="A28" s="1"/>
      <c r="B28" s="49" t="s">
        <v>63</v>
      </c>
      <c r="C28" s="50" t="s">
        <v>62</v>
      </c>
      <c r="D28" s="51">
        <v>1</v>
      </c>
      <c r="E28" s="52">
        <v>45559</v>
      </c>
      <c r="F28" s="52">
        <v>45575</v>
      </c>
      <c r="G28" s="28"/>
      <c r="H28" s="28">
        <f t="shared" si="13"/>
        <v>17</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row>
    <row r="29" spans="1:71" s="29" customFormat="1" ht="30" customHeight="1" thickBot="1" x14ac:dyDescent="0.4">
      <c r="A29" s="1" t="s">
        <v>37</v>
      </c>
      <c r="B29" s="53" t="s">
        <v>60</v>
      </c>
      <c r="C29" s="54"/>
      <c r="D29" s="55"/>
      <c r="E29" s="56"/>
      <c r="F29" s="57"/>
      <c r="G29" s="28"/>
      <c r="H29" s="28" t="str">
        <f t="shared" si="13"/>
        <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row>
    <row r="30" spans="1:71" s="29" customFormat="1" ht="30" customHeight="1" thickBot="1" x14ac:dyDescent="0.4">
      <c r="A30" s="1"/>
      <c r="B30" s="58" t="s">
        <v>67</v>
      </c>
      <c r="C30" s="59" t="s">
        <v>23</v>
      </c>
      <c r="D30" s="60">
        <v>1</v>
      </c>
      <c r="E30" s="61">
        <v>45537</v>
      </c>
      <c r="F30" s="61">
        <v>45557</v>
      </c>
      <c r="G30" s="28"/>
      <c r="H30" s="62">
        <f t="shared" si="13"/>
        <v>21</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row>
    <row r="31" spans="1:71" s="29" customFormat="1" ht="30" customHeight="1" thickBot="1" x14ac:dyDescent="0.4">
      <c r="A31" s="1"/>
      <c r="B31" s="58" t="s">
        <v>66</v>
      </c>
      <c r="C31" s="59" t="s">
        <v>72</v>
      </c>
      <c r="D31" s="60">
        <v>1</v>
      </c>
      <c r="E31" s="61">
        <v>45537</v>
      </c>
      <c r="F31" s="61">
        <v>45575</v>
      </c>
      <c r="G31" s="28"/>
      <c r="H31" s="62">
        <f t="shared" si="13"/>
        <v>39</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row>
    <row r="32" spans="1:71" s="29" customFormat="1" ht="30" customHeight="1" thickBot="1" x14ac:dyDescent="0.4">
      <c r="A32" s="1"/>
      <c r="B32" s="58" t="s">
        <v>59</v>
      </c>
      <c r="C32" s="59" t="s">
        <v>26</v>
      </c>
      <c r="D32" s="60">
        <v>1</v>
      </c>
      <c r="E32" s="61">
        <v>45567</v>
      </c>
      <c r="F32" s="61">
        <v>45575</v>
      </c>
      <c r="G32" s="28"/>
      <c r="H32" s="28">
        <f t="shared" si="13"/>
        <v>9</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row>
    <row r="33" spans="1:71" s="29" customFormat="1" ht="30" customHeight="1" thickBot="1" x14ac:dyDescent="0.4">
      <c r="A33" s="1"/>
      <c r="B33" s="58" t="s">
        <v>61</v>
      </c>
      <c r="C33" s="59" t="s">
        <v>62</v>
      </c>
      <c r="D33" s="60">
        <v>1</v>
      </c>
      <c r="E33" s="61">
        <f>F27</f>
        <v>45567</v>
      </c>
      <c r="F33" s="61">
        <v>45575</v>
      </c>
      <c r="G33" s="28"/>
      <c r="H33" s="28">
        <f t="shared" si="13"/>
        <v>9</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row>
    <row r="34" spans="1:71" s="29" customFormat="1" ht="30" customHeight="1" thickBot="1" x14ac:dyDescent="0.4">
      <c r="A34" s="3" t="s">
        <v>44</v>
      </c>
      <c r="B34" s="63" t="s">
        <v>45</v>
      </c>
      <c r="C34" s="64"/>
      <c r="D34" s="65"/>
      <c r="E34" s="66"/>
      <c r="F34" s="67"/>
      <c r="G34" s="68"/>
      <c r="H34" s="68" t="str">
        <f t="shared" si="13"/>
        <v/>
      </c>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row>
    <row r="35" spans="1:71" s="29" customFormat="1" ht="30" customHeight="1" x14ac:dyDescent="0.35">
      <c r="A35" s="1"/>
      <c r="B35"/>
      <c r="C35"/>
      <c r="D35"/>
      <c r="E35" s="2"/>
      <c r="F35"/>
      <c r="G35" s="70"/>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row>
    <row r="36" spans="1:71" s="29" customFormat="1" ht="30" customHeight="1" x14ac:dyDescent="0.35">
      <c r="A36" s="1"/>
      <c r="B36"/>
      <c r="C36" s="71"/>
      <c r="D36"/>
      <c r="E36" s="2"/>
      <c r="F36" s="72"/>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row>
    <row r="37" spans="1:71" s="29" customFormat="1" ht="30" customHeight="1" x14ac:dyDescent="0.35">
      <c r="A37" s="1"/>
      <c r="B37"/>
      <c r="C37" s="73"/>
      <c r="D37"/>
      <c r="E37" s="2"/>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row>
  </sheetData>
  <mergeCells count="12">
    <mergeCell ref="C3:D3"/>
    <mergeCell ref="E3:F3"/>
    <mergeCell ref="C4:D4"/>
    <mergeCell ref="I4:O4"/>
    <mergeCell ref="P4:V4"/>
    <mergeCell ref="BF4:BL4"/>
    <mergeCell ref="BM4:BS4"/>
    <mergeCell ref="W4:AC4"/>
    <mergeCell ref="AD4:AJ4"/>
    <mergeCell ref="AK4:AQ4"/>
    <mergeCell ref="AR4:AX4"/>
    <mergeCell ref="AY4:BE4"/>
  </mergeCells>
  <conditionalFormatting sqref="D7:D15 D24:D34 D19:D22 D17">
    <cfRule type="dataBar" priority="26">
      <dataBar>
        <cfvo type="num" val="0"/>
        <cfvo type="num" val="1"/>
        <color rgb="FFBFBFBF"/>
      </dataBar>
      <extLst>
        <ext xmlns:x14="http://schemas.microsoft.com/office/spreadsheetml/2009/9/main" uri="{B025F937-C7B1-47D3-B67F-A62EFF666E3E}">
          <x14:id>{A65B30AC-507A-4850-86FF-725FCF3A3A26}</x14:id>
        </ext>
      </extLst>
    </cfRule>
  </conditionalFormatting>
  <conditionalFormatting sqref="I5:BL15 I24:BL34 I19:BL22 I17:BL17">
    <cfRule type="expression" dxfId="23" priority="27">
      <formula>AND(TODAY()&gt;=I$5,TODAY()&lt;J$5)</formula>
    </cfRule>
  </conditionalFormatting>
  <conditionalFormatting sqref="I7:BL15 I24:BL34 I19:BL22 I17:BL17">
    <cfRule type="expression" dxfId="22" priority="28">
      <formula>AND(task_start&lt;=I$5,ROUNDDOWN((task_end-task_start+1)*task_progress,0)+task_start-1&gt;=I$5)</formula>
    </cfRule>
    <cfRule type="expression" dxfId="21" priority="29">
      <formula>AND(task_end&gt;=I$5,task_start&lt;J$5)</formula>
    </cfRule>
  </conditionalFormatting>
  <conditionalFormatting sqref="BM5:BS15 BM24:BS34 BM19:BS22 BM17:BS17">
    <cfRule type="expression" dxfId="20" priority="22">
      <formula>AND(TODAY()&gt;=BM$5,TODAY()&lt;BN$5)</formula>
    </cfRule>
  </conditionalFormatting>
  <conditionalFormatting sqref="BM7:BS15 BM24:BS34 BM19:BS22 BM17:BS17">
    <cfRule type="expression" dxfId="19" priority="23">
      <formula>AND(task_start&lt;=BM$5,ROUNDDOWN((task_end-task_start+1)*task_progress,0)+task_start-1&gt;=BM$5)</formula>
    </cfRule>
    <cfRule type="expression" dxfId="18" priority="24">
      <formula>AND(task_end&gt;=BM$5,task_start&lt;BN$5)</formula>
    </cfRule>
  </conditionalFormatting>
  <conditionalFormatting sqref="D23">
    <cfRule type="dataBar" priority="18">
      <dataBar>
        <cfvo type="num" val="0"/>
        <cfvo type="num" val="1"/>
        <color rgb="FFBFBFBF"/>
      </dataBar>
      <extLst>
        <ext xmlns:x14="http://schemas.microsoft.com/office/spreadsheetml/2009/9/main" uri="{B025F937-C7B1-47D3-B67F-A62EFF666E3E}">
          <x14:id>{A5E9C900-C318-4DAF-8E5A-68AD249609E2}</x14:id>
        </ext>
      </extLst>
    </cfRule>
  </conditionalFormatting>
  <conditionalFormatting sqref="I23:BL23">
    <cfRule type="expression" dxfId="17" priority="19">
      <formula>AND(TODAY()&gt;=I$5,TODAY()&lt;J$5)</formula>
    </cfRule>
  </conditionalFormatting>
  <conditionalFormatting sqref="I23:BL23">
    <cfRule type="expression" dxfId="16" priority="20">
      <formula>AND(task_start&lt;=I$5,ROUNDDOWN((task_end-task_start+1)*task_progress,0)+task_start-1&gt;=I$5)</formula>
    </cfRule>
    <cfRule type="expression" dxfId="15" priority="21">
      <formula>AND(task_end&gt;=I$5,task_start&lt;J$5)</formula>
    </cfRule>
  </conditionalFormatting>
  <conditionalFormatting sqref="BM23:BS23">
    <cfRule type="expression" dxfId="14" priority="15">
      <formula>AND(TODAY()&gt;=BM$5,TODAY()&lt;BN$5)</formula>
    </cfRule>
  </conditionalFormatting>
  <conditionalFormatting sqref="BM23:BS23">
    <cfRule type="expression" dxfId="13" priority="16">
      <formula>AND(task_start&lt;=BM$5,ROUNDDOWN((task_end-task_start+1)*task_progress,0)+task_start-1&gt;=BM$5)</formula>
    </cfRule>
    <cfRule type="expression" dxfId="12" priority="17">
      <formula>AND(task_end&gt;=BM$5,task_start&lt;BN$5)</formula>
    </cfRule>
  </conditionalFormatting>
  <conditionalFormatting sqref="D18">
    <cfRule type="dataBar" priority="11">
      <dataBar>
        <cfvo type="num" val="0"/>
        <cfvo type="num" val="1"/>
        <color rgb="FFBFBFBF"/>
      </dataBar>
      <extLst>
        <ext xmlns:x14="http://schemas.microsoft.com/office/spreadsheetml/2009/9/main" uri="{B025F937-C7B1-47D3-B67F-A62EFF666E3E}">
          <x14:id>{0A486706-A73C-490B-94CF-5A8D69595E99}</x14:id>
        </ext>
      </extLst>
    </cfRule>
  </conditionalFormatting>
  <conditionalFormatting sqref="I18:BL18">
    <cfRule type="expression" dxfId="11" priority="12">
      <formula>AND(TODAY()&gt;=I$5,TODAY()&lt;J$5)</formula>
    </cfRule>
  </conditionalFormatting>
  <conditionalFormatting sqref="I18:BL18">
    <cfRule type="expression" dxfId="10" priority="13">
      <formula>AND(task_start&lt;=I$5,ROUNDDOWN((task_end-task_start+1)*task_progress,0)+task_start-1&gt;=I$5)</formula>
    </cfRule>
    <cfRule type="expression" dxfId="9" priority="14">
      <formula>AND(task_end&gt;=I$5,task_start&lt;J$5)</formula>
    </cfRule>
  </conditionalFormatting>
  <conditionalFormatting sqref="BM18:BS18">
    <cfRule type="expression" dxfId="8" priority="8">
      <formula>AND(TODAY()&gt;=BM$5,TODAY()&lt;BN$5)</formula>
    </cfRule>
  </conditionalFormatting>
  <conditionalFormatting sqref="BM18:BS18">
    <cfRule type="expression" dxfId="7" priority="9">
      <formula>AND(task_start&lt;=BM$5,ROUNDDOWN((task_end-task_start+1)*task_progress,0)+task_start-1&gt;=BM$5)</formula>
    </cfRule>
    <cfRule type="expression" dxfId="6" priority="10">
      <formula>AND(task_end&gt;=BM$5,task_start&lt;BN$5)</formula>
    </cfRule>
  </conditionalFormatting>
  <conditionalFormatting sqref="D16">
    <cfRule type="dataBar" priority="4">
      <dataBar>
        <cfvo type="num" val="0"/>
        <cfvo type="num" val="1"/>
        <color rgb="FFBFBFBF"/>
      </dataBar>
      <extLst>
        <ext xmlns:x14="http://schemas.microsoft.com/office/spreadsheetml/2009/9/main" uri="{B025F937-C7B1-47D3-B67F-A62EFF666E3E}">
          <x14:id>{ACD27784-63B1-4864-87E7-49AE3B4776F7}</x14:id>
        </ext>
      </extLst>
    </cfRule>
  </conditionalFormatting>
  <conditionalFormatting sqref="I16:BL16">
    <cfRule type="expression" dxfId="5" priority="5">
      <formula>AND(TODAY()&gt;=I$5,TODAY()&lt;J$5)</formula>
    </cfRule>
  </conditionalFormatting>
  <conditionalFormatting sqref="I16:BL16">
    <cfRule type="expression" dxfId="4" priority="6">
      <formula>AND(task_start&lt;=I$5,ROUNDDOWN((task_end-task_start+1)*task_progress,0)+task_start-1&gt;=I$5)</formula>
    </cfRule>
    <cfRule type="expression" dxfId="3" priority="7">
      <formula>AND(task_end&gt;=I$5,task_start&lt;J$5)</formula>
    </cfRule>
  </conditionalFormatting>
  <conditionalFormatting sqref="BM16:BS16">
    <cfRule type="expression" dxfId="2" priority="1">
      <formula>AND(TODAY()&gt;=BM$5,TODAY()&lt;BN$5)</formula>
    </cfRule>
  </conditionalFormatting>
  <conditionalFormatting sqref="BM16:BS16">
    <cfRule type="expression" dxfId="1" priority="2">
      <formula>AND(task_start&lt;=BM$5,ROUNDDOWN((task_end-task_start+1)*task_progress,0)+task_start-1&gt;=BM$5)</formula>
    </cfRule>
    <cfRule type="expression" dxfId="0" priority="3">
      <formula>AND(task_end&gt;=BM$5,task_start&lt;BN$5)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formula2>0</formula2>
    </dataValidation>
  </dataValidations>
  <hyperlinks>
    <hyperlink ref="I1" r:id="rId1" xr:uid="{00000000-0004-0000-0000-000000000000}"/>
    <hyperlink ref="I2" r:id="rId2" xr:uid="{00000000-0004-0000-0000-000001000000}"/>
  </hyperlinks>
  <printOptions horizontalCentered="1"/>
  <pageMargins left="0.35" right="0.35" top="0.35" bottom="0.34722222222222199" header="0.511811023622047" footer="0.3"/>
  <pageSetup paperSize="9" fitToHeight="0" orientation="landscape" horizontalDpi="300" verticalDpi="300" r:id="rId3"/>
  <headerFooter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A65B30AC-507A-4850-86FF-725FCF3A3A26}">
            <x14:dataBar gradient="0">
              <x14:cfvo type="num">
                <xm:f>0</xm:f>
              </x14:cfvo>
              <x14:cfvo type="num">
                <xm:f>1</xm:f>
              </x14:cfvo>
              <x14:negativeFillColor rgb="FFFF0000"/>
              <x14:axisColor rgb="FF000000"/>
            </x14:dataBar>
          </x14:cfRule>
          <xm:sqref>D7:D15 D24:D34 D19:D22 D17</xm:sqref>
        </x14:conditionalFormatting>
        <x14:conditionalFormatting xmlns:xm="http://schemas.microsoft.com/office/excel/2006/main">
          <x14:cfRule type="dataBar" id="{A5E9C900-C318-4DAF-8E5A-68AD249609E2}">
            <x14:dataBar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0A486706-A73C-490B-94CF-5A8D69595E99}">
            <x14:dataBar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ACD27784-63B1-4864-87E7-49AE3B4776F7}">
            <x14:dataBar gradient="0">
              <x14:cfvo type="num">
                <xm:f>0</xm:f>
              </x14:cfvo>
              <x14:cfvo type="num">
                <xm:f>1</xm:f>
              </x14:cfvo>
              <x14:negativeFillColor rgb="FFFF0000"/>
              <x14:axisColor rgb="FF000000"/>
            </x14:dataBar>
          </x14:cfRule>
          <xm:sqref>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abSelected="1" topLeftCell="A6" zoomScaleNormal="100" workbookViewId="0"/>
  </sheetViews>
  <sheetFormatPr baseColWidth="10" defaultColWidth="9.08984375" defaultRowHeight="13" x14ac:dyDescent="0.3"/>
  <cols>
    <col min="1" max="1" width="87.08984375" style="74" customWidth="1"/>
    <col min="2" max="16384" width="9.08984375" style="6"/>
  </cols>
  <sheetData>
    <row r="1" spans="1:2" ht="46.5" customHeight="1" x14ac:dyDescent="0.3"/>
    <row r="2" spans="1:2" s="76" customFormat="1" ht="15.5" x14ac:dyDescent="0.35">
      <c r="A2" s="75" t="s">
        <v>2</v>
      </c>
      <c r="B2" s="75"/>
    </row>
    <row r="3" spans="1:2" s="79" customFormat="1" ht="27" customHeight="1" x14ac:dyDescent="0.35">
      <c r="A3" s="77" t="s">
        <v>5</v>
      </c>
      <c r="B3" s="78"/>
    </row>
    <row r="4" spans="1:2" s="81" customFormat="1" ht="26" x14ac:dyDescent="0.6">
      <c r="A4" s="80" t="s">
        <v>46</v>
      </c>
    </row>
    <row r="5" spans="1:2" ht="73.5" customHeight="1" x14ac:dyDescent="0.3">
      <c r="A5" s="82" t="s">
        <v>47</v>
      </c>
    </row>
    <row r="6" spans="1:2" ht="26.25" customHeight="1" x14ac:dyDescent="0.3">
      <c r="A6" s="80" t="s">
        <v>48</v>
      </c>
    </row>
    <row r="7" spans="1:2" s="74" customFormat="1" ht="204.75" customHeight="1" x14ac:dyDescent="0.35">
      <c r="A7" s="83" t="s">
        <v>49</v>
      </c>
    </row>
    <row r="8" spans="1:2" s="81" customFormat="1" ht="26" x14ac:dyDescent="0.6">
      <c r="A8" s="80" t="s">
        <v>50</v>
      </c>
    </row>
    <row r="9" spans="1:2" ht="72.5" x14ac:dyDescent="0.3">
      <c r="A9" s="82" t="s">
        <v>51</v>
      </c>
    </row>
    <row r="10" spans="1:2" s="74" customFormat="1" ht="27.75" customHeight="1" x14ac:dyDescent="0.35">
      <c r="A10" s="84" t="s">
        <v>52</v>
      </c>
    </row>
    <row r="11" spans="1:2" s="81" customFormat="1" ht="26" x14ac:dyDescent="0.6">
      <c r="A11" s="80" t="s">
        <v>53</v>
      </c>
    </row>
    <row r="12" spans="1:2" ht="29" x14ac:dyDescent="0.3">
      <c r="A12" s="82" t="s">
        <v>54</v>
      </c>
    </row>
    <row r="13" spans="1:2" s="74" customFormat="1" ht="27.75" customHeight="1" x14ac:dyDescent="0.35">
      <c r="A13" s="84" t="s">
        <v>55</v>
      </c>
    </row>
    <row r="14" spans="1:2" s="81" customFormat="1" ht="26" x14ac:dyDescent="0.6">
      <c r="A14" s="80" t="s">
        <v>56</v>
      </c>
    </row>
    <row r="15" spans="1:2" ht="75" customHeight="1" x14ac:dyDescent="0.3">
      <c r="A15" s="82" t="s">
        <v>57</v>
      </c>
    </row>
    <row r="16" spans="1:2" ht="72.5" x14ac:dyDescent="0.3">
      <c r="A16" s="82" t="s">
        <v>58</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511811023622047" footer="0.511811023622047"/>
  <pageSetup paperSize="9"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Reginleif Klein</dc:creator>
  <dc:description/>
  <cp:lastModifiedBy>Sebastian Scherübl</cp:lastModifiedBy>
  <cp:revision>1</cp:revision>
  <dcterms:created xsi:type="dcterms:W3CDTF">2021-12-14T20:18:50Z</dcterms:created>
  <dcterms:modified xsi:type="dcterms:W3CDTF">2024-10-13T12:46:24Z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