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9555" windowHeight="7755" activeTab="5"/>
  </bookViews>
  <sheets>
    <sheet name="SQL Setup" sheetId="24" r:id="rId1"/>
    <sheet name="SQL Views" sheetId="21" r:id="rId2"/>
    <sheet name="SQL Results" sheetId="22" r:id="rId3"/>
    <sheet name="R1" sheetId="23" r:id="rId4"/>
    <sheet name="R2" sheetId="17" r:id="rId5"/>
    <sheet name="R3" sheetId="18" r:id="rId6"/>
    <sheet name="R4" sheetId="19" r:id="rId7"/>
    <sheet name="R5" sheetId="20" r:id="rId8"/>
    <sheet name="busca03" sheetId="25" r:id="rId9"/>
    <sheet name="busca04" sheetId="28" r:id="rId10"/>
  </sheets>
  <definedNames>
    <definedName name="_xlnm._FilterDatabase" localSheetId="7" hidden="1">'R5'!$A$7:$K$7</definedName>
  </definedNames>
  <calcPr calcId="144525"/>
</workbook>
</file>

<file path=xl/calcChain.xml><?xml version="1.0" encoding="utf-8"?>
<calcChain xmlns="http://schemas.openxmlformats.org/spreadsheetml/2006/main">
  <c r="G48" i="25" l="1"/>
  <c r="F48" i="25"/>
  <c r="E8" i="20" l="1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A2" i="21"/>
  <c r="A29" i="21"/>
  <c r="A96" i="21"/>
  <c r="A163" i="21"/>
  <c r="A221" i="21"/>
  <c r="A2" i="24"/>
  <c r="A38" i="24"/>
</calcChain>
</file>

<file path=xl/sharedStrings.xml><?xml version="1.0" encoding="utf-8"?>
<sst xmlns="http://schemas.openxmlformats.org/spreadsheetml/2006/main" count="1082" uniqueCount="501">
  <si>
    <t>boolean</t>
  </si>
  <si>
    <t>total_params</t>
  </si>
  <si>
    <t>total_words_method</t>
  </si>
  <si>
    <t>is_static</t>
  </si>
  <si>
    <t>has_type_same_package</t>
  </si>
  <si>
    <t>total_words_class</t>
  </si>
  <si>
    <t>int</t>
  </si>
  <si>
    <t>param</t>
  </si>
  <si>
    <t>JAR</t>
  </si>
  <si>
    <t>JAVA_LIBRARY</t>
  </si>
  <si>
    <t>CRAWLED</t>
  </si>
  <si>
    <t>METHOD</t>
  </si>
  <si>
    <t>entities e1</t>
  </si>
  <si>
    <t>,entities e2</t>
  </si>
  <si>
    <t>,relations r</t>
  </si>
  <si>
    <t>, projects p</t>
  </si>
  <si>
    <t>where e1.entity_id = r.lhs_eid</t>
  </si>
  <si>
    <t>and r.rhs_eid = e2.entity_id</t>
  </si>
  <si>
    <t>and r.relation_type = 'RETURNS'</t>
  </si>
  <si>
    <t>and e1.project_id = p.project_id</t>
  </si>
  <si>
    <t>and e1.entity_type = 'METHOD'</t>
  </si>
  <si>
    <t>and e1.modifiers not like '%ABSTRACT%'</t>
  </si>
  <si>
    <t>min</t>
  </si>
  <si>
    <t>insert into interface_metrics(</t>
  </si>
  <si>
    <t>project_type</t>
  </si>
  <si>
    <t>,entity_type</t>
  </si>
  <si>
    <t>,modifiers</t>
  </si>
  <si>
    <t>,fqn</t>
  </si>
  <si>
    <t>,params</t>
  </si>
  <si>
    <t>,return_type</t>
  </si>
  <si>
    <t>,relation_type</t>
  </si>
  <si>
    <t>)</t>
  </si>
  <si>
    <t>from</t>
  </si>
  <si>
    <t>and e1.modifiers like '%PUBLIC%'</t>
  </si>
  <si>
    <t>and e1.params &lt;&gt; '()'</t>
  </si>
  <si>
    <t>params</t>
  </si>
  <si>
    <t>** TOTAL</t>
  </si>
  <si>
    <t>entity_type</t>
  </si>
  <si>
    <t>count(*)</t>
  </si>
  <si>
    <t>%</t>
  </si>
  <si>
    <t>TOTAL</t>
  </si>
  <si>
    <t>---</t>
  </si>
  <si>
    <t>Only primitive types</t>
  </si>
  <si>
    <t>NOT only primitivetypes</t>
  </si>
  <si>
    <t>NOT static</t>
  </si>
  <si>
    <t>NOT has_type_same_package</t>
  </si>
  <si>
    <t>ALL entity_type</t>
  </si>
  <si>
    <t>1) entity_type = METHOD</t>
  </si>
  <si>
    <t>1) 2) modifiers like %PUBLIC%</t>
  </si>
  <si>
    <t>1) 2) 3) modifiers not like %ABSTRACT%</t>
  </si>
  <si>
    <t>1) 2) 3) 4) params &lt;&gt; ()</t>
  </si>
  <si>
    <t>1) 2) 3) 4) 5) return &lt;&gt; void</t>
  </si>
  <si>
    <t>Primitive</t>
  </si>
  <si>
    <t>byte</t>
  </si>
  <si>
    <t>char</t>
  </si>
  <si>
    <t>double</t>
  </si>
  <si>
    <t>float</t>
  </si>
  <si>
    <t>long</t>
  </si>
  <si>
    <t>short</t>
  </si>
  <si>
    <t>Java API - Primitive Wrapper</t>
  </si>
  <si>
    <t>java.lang.Boolean</t>
  </si>
  <si>
    <t>java.lang.Character</t>
  </si>
  <si>
    <t>java.lang.Double</t>
  </si>
  <si>
    <t>java.lang.Float</t>
  </si>
  <si>
    <t>java.lang.Integer</t>
  </si>
  <si>
    <t>java.lang.Long</t>
  </si>
  <si>
    <t>java.lang.Short</t>
  </si>
  <si>
    <t>Java API - String</t>
  </si>
  <si>
    <t>java.lang.String</t>
  </si>
  <si>
    <t>Java API - Collection</t>
  </si>
  <si>
    <t>java.util.ArrayList</t>
  </si>
  <si>
    <t>java.util.Collection</t>
  </si>
  <si>
    <t>java.util.HashMap</t>
  </si>
  <si>
    <t>java.util.HashSet</t>
  </si>
  <si>
    <t>java.util.Hashtable</t>
  </si>
  <si>
    <t>java.util.LinkedHashMap</t>
  </si>
  <si>
    <t>java.util.LinkedList</t>
  </si>
  <si>
    <t>java.util.List</t>
  </si>
  <si>
    <t>java.util.Map</t>
  </si>
  <si>
    <t>java.util.Set</t>
  </si>
  <si>
    <t>java.util.SortedMap</t>
  </si>
  <si>
    <t>java.util.SortedSet</t>
  </si>
  <si>
    <t>java.util.TreeMap</t>
  </si>
  <si>
    <t>java.util.Vector</t>
  </si>
  <si>
    <t>java.lang.Object</t>
  </si>
  <si>
    <t>com.caucho.quercus.env.Value</t>
  </si>
  <si>
    <t xml:space="preserve">--- Interface types: </t>
  </si>
  <si>
    <t xml:space="preserve">--- Expansions types: </t>
  </si>
  <si>
    <t xml:space="preserve">--- Ganhos: </t>
  </si>
  <si>
    <t>Interface não encontrada</t>
  </si>
  <si>
    <t>NOT only primitive types</t>
  </si>
  <si>
    <t>-- #01 Totais gerais</t>
  </si>
  <si>
    <t>-- #02 Entities Filter</t>
  </si>
  <si>
    <t>select entity_type, '** TOTAL', count(*), (count(*) * 100 / (select count(*) from interface_metrics)) '%' from interface_metrics</t>
  </si>
  <si>
    <t>union all select entity_type, project_type, count(*) 'TOTAL', (count(*) * 100 / (select count(*) from interface_metrics)) '%' from interface_metrics GROUP BY project_type</t>
  </si>
  <si>
    <t>select * from interface_metrics_filter;</t>
  </si>
  <si>
    <t>-- #03 Return profile</t>
  </si>
  <si>
    <t>select * from v_profile_return;</t>
  </si>
  <si>
    <t>-- #04 Params profile</t>
  </si>
  <si>
    <t>select * from v_profile_params;</t>
  </si>
  <si>
    <t>-- #05 Totals: Primitive types, static, same package</t>
  </si>
  <si>
    <t>union all select '---', '---', '---' from dual</t>
  </si>
  <si>
    <t>-- #06 Total: Params</t>
  </si>
  <si>
    <t>-- #07 Total: Words Method</t>
  </si>
  <si>
    <t>-- #08 Total: Words Class</t>
  </si>
  <si>
    <t>-- #09 Search match</t>
  </si>
  <si>
    <t>union all select '--- Interface types: ', '---', '---', '---', '---', '---' from dual</t>
  </si>
  <si>
    <t>union all select '--- Expansions types: ', '---', '---', '---', '---', '---' from dual</t>
  </si>
  <si>
    <t>union all select '--- Ganhos: ', '---', '---', '---', '---', '---' from dual</t>
  </si>
  <si>
    <t>union all select '---', '---', '---', '---', '---', '---' from dual</t>
  </si>
  <si>
    <t xml:space="preserve">union all </t>
  </si>
  <si>
    <t>GROUP BY total_params order by count(*) desc</t>
  </si>
  <si>
    <t>GROUP BY total_words_method order by count(*) desc</t>
  </si>
  <si>
    <t>GROUP BY total_words_class order by count(*) desc</t>
  </si>
  <si>
    <t>order by 4 desc, 3 DESC</t>
  </si>
  <si>
    <t>Java API - Other (top 3 RETURN)</t>
  </si>
  <si>
    <t>byte[]</t>
  </si>
  <si>
    <t>java.lang.String[]</t>
  </si>
  <si>
    <t>Java API - Other (not top 3 RETURN)</t>
  </si>
  <si>
    <t>Java API - Other (RETURN)</t>
  </si>
  <si>
    <t>User defined (top 3 RETURN)</t>
  </si>
  <si>
    <t>User defined (not top 3 RETURN)</t>
  </si>
  <si>
    <t>User defined (RETURN)</t>
  </si>
  <si>
    <t>AVG</t>
  </si>
  <si>
    <t>SUM</t>
  </si>
  <si>
    <t>078 caloriecount</t>
  </si>
  <si>
    <t>062 dom4j</t>
  </si>
  <si>
    <t>092 jcvi-javacommon</t>
  </si>
  <si>
    <t>044 summa</t>
  </si>
  <si>
    <t>066 openjms</t>
  </si>
  <si>
    <t>035 corina</t>
  </si>
  <si>
    <t>046 nutzenportfolio</t>
  </si>
  <si>
    <t>065 gsftp</t>
  </si>
  <si>
    <t>069 lhamacaw</t>
  </si>
  <si>
    <t>080 wheelwebtool</t>
  </si>
  <si>
    <t>013 jdbacl</t>
  </si>
  <si>
    <t>018 jsecurity</t>
  </si>
  <si>
    <t>043 lilith</t>
  </si>
  <si>
    <t>093 quickserver</t>
  </si>
  <si>
    <t>096 heal</t>
  </si>
  <si>
    <t>061 noen</t>
  </si>
  <si>
    <t>054 db-everywhere</t>
  </si>
  <si>
    <t>083 xbus</t>
  </si>
  <si>
    <t>073 fim1</t>
  </si>
  <si>
    <t>038 javabullboard</t>
  </si>
  <si>
    <t>006 jnfe</t>
  </si>
  <si>
    <t>002 a4j</t>
  </si>
  <si>
    <t>048 resources4j</t>
  </si>
  <si>
    <t>023 jwbf</t>
  </si>
  <si>
    <t>051 jiprof</t>
  </si>
  <si>
    <t>052 lagoon</t>
  </si>
  <si>
    <t>088 jopenchart</t>
  </si>
  <si>
    <t>089 jiggler</t>
  </si>
  <si>
    <t>015 beanbin</t>
  </si>
  <si>
    <t>036 schemaspy</t>
  </si>
  <si>
    <t>086 at-robots2-j</t>
  </si>
  <si>
    <t>070 echodep</t>
  </si>
  <si>
    <t>079 twfbplayer</t>
  </si>
  <si>
    <t>056 jhandballmoves</t>
  </si>
  <si>
    <t>027 gangup</t>
  </si>
  <si>
    <t>071 ext4j</t>
  </si>
  <si>
    <t>001 tullibee</t>
  </si>
  <si>
    <t>010 water-simulator</t>
  </si>
  <si>
    <t>081 javathena</t>
  </si>
  <si>
    <t>031 xisemele</t>
  </si>
  <si>
    <t>068 biblestudytool</t>
  </si>
  <si>
    <t>019 jmca</t>
  </si>
  <si>
    <t>087 jaw-br</t>
  </si>
  <si>
    <t>074 fixsuite</t>
  </si>
  <si>
    <t>005 templateit</t>
  </si>
  <si>
    <t>057 hft-bomberman</t>
  </si>
  <si>
    <t>076 dash-framework</t>
  </si>
  <si>
    <t>060 sugar</t>
  </si>
  <si>
    <t>030 bpmail</t>
  </si>
  <si>
    <t>099 newzgrabber</t>
  </si>
  <si>
    <t>033 javaviewcontrol</t>
  </si>
  <si>
    <t>011 imsmart</t>
  </si>
  <si>
    <t>017 inspirento</t>
  </si>
  <si>
    <t>008 gfarcegestionfa</t>
  </si>
  <si>
    <t>037 petsoar</t>
  </si>
  <si>
    <t>084 ifx-framework</t>
  </si>
  <si>
    <t>007 sfmis</t>
  </si>
  <si>
    <t>055 lavalamp</t>
  </si>
  <si>
    <t>029 apbsmem</t>
  </si>
  <si>
    <t>094 jclo</t>
  </si>
  <si>
    <t>021 geo-google</t>
  </si>
  <si>
    <t>041 follow</t>
  </si>
  <si>
    <t>042 asphodel</t>
  </si>
  <si>
    <t>004 rif</t>
  </si>
  <si>
    <t>012 dsachat</t>
  </si>
  <si>
    <t>064 jtailgui</t>
  </si>
  <si>
    <t>063 objectexplorer</t>
  </si>
  <si>
    <t>003 jigen</t>
  </si>
  <si>
    <t>100 jgaap</t>
  </si>
  <si>
    <t>026 jipa</t>
  </si>
  <si>
    <t>040 cards24</t>
  </si>
  <si>
    <t>091 classviewer</t>
  </si>
  <si>
    <t>014 omjstate</t>
  </si>
  <si>
    <t>097 feudalismgame</t>
  </si>
  <si>
    <t>077 io-project</t>
  </si>
  <si>
    <t>032 httpanalyzer</t>
  </si>
  <si>
    <t>047 dvd-homevideo</t>
  </si>
  <si>
    <t>049 diebierse</t>
  </si>
  <si>
    <t>098 trans-locator</t>
  </si>
  <si>
    <t>095 celwars2009</t>
  </si>
  <si>
    <t>024 saxpath</t>
  </si>
  <si>
    <t>058 fps370</t>
  </si>
  <si>
    <t>090 dcparseargs</t>
  </si>
  <si>
    <t>050 biff</t>
  </si>
  <si>
    <t>020 nekomud</t>
  </si>
  <si>
    <t>039 diffi</t>
  </si>
  <si>
    <t>045 lotus</t>
  </si>
  <si>
    <t>034 sbmlreader2</t>
  </si>
  <si>
    <t>082 ipcalculator</t>
  </si>
  <si>
    <t>entities_filter</t>
  </si>
  <si>
    <t>total</t>
  </si>
  <si>
    <t>Class</t>
  </si>
  <si>
    <t>return_type</t>
  </si>
  <si>
    <t>sub total</t>
  </si>
  <si>
    <t>total%</t>
  </si>
  <si>
    <t>Searchs</t>
  </si>
  <si>
    <t>avg</t>
  </si>
  <si>
    <t>max</t>
  </si>
  <si>
    <t>words_method</t>
  </si>
  <si>
    <t>words_class</t>
  </si>
  <si>
    <t>Projects</t>
  </si>
  <si>
    <t>metric</t>
  </si>
  <si>
    <t>search_interface</t>
  </si>
  <si>
    <t>project_id</t>
  </si>
  <si>
    <t>project_name</t>
  </si>
  <si>
    <t>delete from interface_metrics_top;</t>
  </si>
  <si>
    <t xml:space="preserve">insert into interface_metrics_top (class, description, type, total) </t>
  </si>
  <si>
    <t>select 'R_API_TOP3' as class, 'Java API - Other (top 3 RETURN)', return_type, count(*)</t>
  </si>
  <si>
    <t>from interface_metrics m</t>
  </si>
  <si>
    <t>where 'JAVA_LIBRARY' in (select distinct p.project_type from entities e, projects p where e.project_id = p.project_id and fqn = m.return_type)</t>
  </si>
  <si>
    <t>and return_type not in (select type from interface_metrics_types)</t>
  </si>
  <si>
    <t>group by class, return_type</t>
  </si>
  <si>
    <t>order by count(*) DESC</t>
  </si>
  <si>
    <t>limit 3;</t>
  </si>
  <si>
    <t>select 'R_API_NOT3' as class, 'Java API - Other (not top 3 RETURN)', '', count(*)</t>
  </si>
  <si>
    <t>and return_type not in (select type from interface_metrics_top where class = 'R_API_TOP3');</t>
  </si>
  <si>
    <t>select 'R_API_ALL*' as class, 'Java API - Other (RETURN)', '', count(*)</t>
  </si>
  <si>
    <t>and return_type not in (select type from interface_metrics_types);</t>
  </si>
  <si>
    <t>select 'R_USR_TOP3' as class, 'User defined (top 3 RETURN)', return_type, count(*)</t>
  </si>
  <si>
    <t>where 'JAVA_LIBRARY' not in (select distinct p.project_type from entities e, projects p where e.project_id = p.project_id and fqn = m.return_type)</t>
  </si>
  <si>
    <t>order by count(*) desc</t>
  </si>
  <si>
    <t>select 'R_USR_NOT3' as class, 'User defined (not top 3 RETURN)', '', count(*)</t>
  </si>
  <si>
    <t>and return_type not in (select type from interface_metrics_top where class = 'R_USR_TOP3');</t>
  </si>
  <si>
    <t>select 'R_USR_ALL*' as class, 'User defined (RETURN)', '', count(*)</t>
  </si>
  <si>
    <t>-- ----</t>
  </si>
  <si>
    <t>select 'P_API_TOP3' as class, 'Java API - Other (top 3 PARAM)', p.param, count(*)</t>
  </si>
  <si>
    <t>from interface_metrics m, interface_metrics_params p</t>
  </si>
  <si>
    <t>where 'JAVA_LIBRARY' in (select distinct p.project_type from entities e, projects p where e.project_id = p.project_id and fqn = p.param)</t>
  </si>
  <si>
    <t>and m.id = p.interface_metrics_id</t>
  </si>
  <si>
    <t>and p.param not in (select type from interface_metrics_types)</t>
  </si>
  <si>
    <t>group by class, p.param</t>
  </si>
  <si>
    <t>select 'P_API_NOT3' as class, 'Java API - Other (not top 3 PARAM)', '', count(*)</t>
  </si>
  <si>
    <t>and p.param not in (select type from interface_metrics_top where class = 'P_API_TOP3');</t>
  </si>
  <si>
    <t>select 'P_API_ALL*' as class, 'Java API - Other (PARAM)', '', count(*)</t>
  </si>
  <si>
    <t>and p.param not in (select type from interface_metrics_types);</t>
  </si>
  <si>
    <t>select 'P_USR_TOP3' as class, 'User defined (top 3 PARAM)', p.param, count(*)</t>
  </si>
  <si>
    <t>where 'JAVA_LIBRARY' not in (select distinct p.project_type from entities e, projects p where e.project_id = p.project_id and fqn = p.param)</t>
  </si>
  <si>
    <t>select 'P_USR_NOT3' as class, 'User defined (not top 3 PARAM)', '', count(*)</t>
  </si>
  <si>
    <t>and p.param not in (select type from interface_metrics_top where class = 'P_USR_TOP3');</t>
  </si>
  <si>
    <t>select 'P_USR_ALL*' as class, 'User defined (PARAM)', '', count(*)</t>
  </si>
  <si>
    <t>-- **************************</t>
  </si>
  <si>
    <t>union all</t>
  </si>
  <si>
    <t>025 jni-inchi</t>
  </si>
  <si>
    <t>009 falselight</t>
  </si>
  <si>
    <t>067 gae-app-manager</t>
  </si>
  <si>
    <t>,project_id</t>
  </si>
  <si>
    <t>,project_name</t>
  </si>
  <si>
    <t>,entity_id</t>
  </si>
  <si>
    <t>select p.project_type, p.project_id, p.name, e1.entity_type, e1.entity_id, e1.modifiers, e1.fqn, e1.params, e2.fqn 'return_type', r.relation_type</t>
  </si>
  <si>
    <t>delete from interface_metrics;</t>
  </si>
  <si>
    <t>-- #10 AWT e BWT / Primitive types, static, same package</t>
  </si>
  <si>
    <t>-- #11 AWT / Params</t>
  </si>
  <si>
    <t>-- #12 BWT / Params</t>
  </si>
  <si>
    <t>-- #13 AWT / Words Method</t>
  </si>
  <si>
    <t>-- #14 BWT / Words Method</t>
  </si>
  <si>
    <t>-- #15 AWT / Words Class</t>
  </si>
  <si>
    <t>-- #16 BWT / Words Class</t>
  </si>
  <si>
    <t>-- #17 Métodos similares por projeto - Total geral</t>
  </si>
  <si>
    <t>select count(*) 'Projects',</t>
  </si>
  <si>
    <t xml:space="preserve">       'AVG' metric, avg(search_interface) as search_interface,</t>
  </si>
  <si>
    <t xml:space="preserve">       avg(similar_AWT) as similar_AWT,</t>
  </si>
  <si>
    <t xml:space="preserve">       ((avg(similar_AWT) / avg(search_interface)) * 100) as '% similar_AWT',</t>
  </si>
  <si>
    <t xml:space="preserve">       avg(similar_BWT) as similar_BWT,</t>
  </si>
  <si>
    <t>from v_profile_project as p where search_interface &gt; 0</t>
  </si>
  <si>
    <t xml:space="preserve">       'SUM' metric, sum(search_interface) as search_interface,</t>
  </si>
  <si>
    <t xml:space="preserve">       sum(similar_AWT) as similar_AWT,</t>
  </si>
  <si>
    <t xml:space="preserve">       ((sum(similar_AWT) / sum(search_interface)) * 100) as '% similar_AWT',</t>
  </si>
  <si>
    <t xml:space="preserve">       sum(similar_BWT) as similar_BWT,</t>
  </si>
  <si>
    <t>-- #18 Métodos similares por projeto</t>
  </si>
  <si>
    <t>select project_id, project_name, search_interface,</t>
  </si>
  <si>
    <t xml:space="preserve">       similar_AWT, ((similar_AWT / search_interface) * 100) as '% similar_AWT',</t>
  </si>
  <si>
    <t>from v_profile_project as p  where search_interface &gt; 0</t>
  </si>
  <si>
    <t>C (mesmos: pacote, classe, retorno, nome, parâmetros)</t>
  </si>
  <si>
    <t>AWT - A com Expansão (nome e tipos)</t>
  </si>
  <si>
    <t>AW  - A com Expansão (nome)</t>
  </si>
  <si>
    <t>AT  - A com Expansão (tipos)</t>
  </si>
  <si>
    <t>BWT - B com Expansão (nome e tipos)</t>
  </si>
  <si>
    <t>BW  - B com Expansão (nome)</t>
  </si>
  <si>
    <t>BT  - B com Expansão (tipos)</t>
  </si>
  <si>
    <t>Passou a ser encontrada com AWT</t>
  </si>
  <si>
    <t>Passou a ser encontrada com AW</t>
  </si>
  <si>
    <t>Passou a ser encontrada com AT</t>
  </si>
  <si>
    <t>Passou a ser encontrada com BWT</t>
  </si>
  <si>
    <t>Passou a ser encontrada com BW</t>
  </si>
  <si>
    <t>Passou a ser encontrada com BT</t>
  </si>
  <si>
    <t>similar_AWT</t>
  </si>
  <si>
    <t>% similar_AWT</t>
  </si>
  <si>
    <t>similar_BWT</t>
  </si>
  <si>
    <t>% similar_BWT</t>
  </si>
  <si>
    <t>and e2.fqn &lt;&gt; 'void'</t>
  </si>
  <si>
    <t>and p.name &lt;&gt; '075 openhre';</t>
  </si>
  <si>
    <t>-- Affected rows: 385078</t>
  </si>
  <si>
    <t>-- Time: 128.945ms</t>
  </si>
  <si>
    <t>1) 2) 3) 4) 5) 6) project &lt;&gt; 075 openhre</t>
  </si>
  <si>
    <t>net.sf.saxon.expr.Expression</t>
  </si>
  <si>
    <t>org.apache.xpath.objects.XObject</t>
  </si>
  <si>
    <t>A (pacote diferente e mesmos: retorno, nome, parâmetros)</t>
  </si>
  <si>
    <t>B (pacote diferente e mesmos: classe, retorno, nome, parâmetros)</t>
  </si>
  <si>
    <t>v</t>
  </si>
  <si>
    <t>DROP view IF EXISTS v_interface_metrics_dif;</t>
  </si>
  <si>
    <t>CREATE view v_interface_metrics_dif as</t>
  </si>
  <si>
    <t>select</t>
  </si>
  <si>
    <t xml:space="preserve"> p0_c0_w0_t0 - p0_c0_w0_t0 as dif_p0_c0_w0_t0</t>
  </si>
  <si>
    <t>,p0_c0_w0_t1 - p0_c0_w0_t0 as dif_p0_c0_w0_t1</t>
  </si>
  <si>
    <t>,p0_c0_w1_t0 - p0_c0_w0_t0 as dif_p0_c0_w1_t0</t>
  </si>
  <si>
    <t>,p0_c0_w1_t1 - p0_c0_w0_t0 as dif_p0_c0_w1_t1</t>
  </si>
  <si>
    <t>,p0_c1_w0_t0 - p0_c0_w0_t0 as dif_p0_c1_w0_t0</t>
  </si>
  <si>
    <t>,p0_c1_w0_t1 - p0_c0_w0_t0 as dif_p0_c1_w0_t1</t>
  </si>
  <si>
    <t>,p0_c1_w1_t0 - p0_c0_w0_t0 as dif_p0_c1_w1_t0</t>
  </si>
  <si>
    <t>,p0_c1_w1_t1 - p0_c0_w0_t0 as dif_p0_c1_w1_t1</t>
  </si>
  <si>
    <t>,p1_c0_w0_t0 - p0_c0_w0_t0 as dif_p1_c0_w0_t0</t>
  </si>
  <si>
    <t>,p1_c0_w0_t1 - p0_c0_w0_t0 as dif_p1_c0_w0_t1</t>
  </si>
  <si>
    <t>,p1_c0_w1_t0 - p0_c0_w0_t0 as dif_p1_c0_w1_t0</t>
  </si>
  <si>
    <t>,p1_c0_w1_t1 - p0_c0_w0_t0 as dif_p1_c0_w1_t1</t>
  </si>
  <si>
    <t>,p1_c1_w0_t0 - p0_c0_w0_t0 as dif_p1_c1_w0_t0</t>
  </si>
  <si>
    <t>,p1_c1_w0_t1 - p0_c0_w0_t0 as dif_p1_c1_w0_t1</t>
  </si>
  <si>
    <t>,p1_c1_w1_t0 - p0_c0_w0_t0 as dif_p1_c1_w1_t0</t>
  </si>
  <si>
    <t>,p1_c1_w1_t1 - p0_c0_w0_t0 as dif_p1_c1_w1_t1</t>
  </si>
  <si>
    <t>,m.*</t>
  </si>
  <si>
    <t>from interface_metrics as m</t>
  </si>
  <si>
    <t>where project_type = 'CRAWLED';</t>
  </si>
  <si>
    <t>DROP view IF EXISTS v_profile_return;</t>
  </si>
  <si>
    <t>CREATE view v_profile_return as</t>
  </si>
  <si>
    <t>select 'Primitive' as 'Class', return_type, count(*) as 'sub total', (count(*) * 100 / (select count(*) from interface_metrics)) as '%', '' as total, '' as 'total%'</t>
  </si>
  <si>
    <t>from interface_metrics</t>
  </si>
  <si>
    <t>where return_type in (select type from interface_metrics_types where class = 1)</t>
  </si>
  <si>
    <t>GROUP BY return_type</t>
  </si>
  <si>
    <t>union ALL</t>
  </si>
  <si>
    <t>select 'Primitive', '', '', '', count(*), (count(*) * 100 / (select count(*) from interface_metrics))</t>
  </si>
  <si>
    <t>select 'Java API - Primitive Wrapper', return_type, count(*), (count(*) * 100 / (select count(*) from interface_metrics)), '', ''</t>
  </si>
  <si>
    <t>where return_type in (select type from interface_metrics_types where class = 2)</t>
  </si>
  <si>
    <t>select 'Java API - Primitive Wrapper', '', '', '', count(*), (count(*) * 100 / (select count(*) from interface_metrics))</t>
  </si>
  <si>
    <t>select 'Java API - String', return_type, count(*), (count(*) * 100 / (select count(*) from interface_metrics)), count(*), (count(*) * 100 / (select count(*) from interface_metrics))</t>
  </si>
  <si>
    <t>where return_type = (select type from interface_metrics_types where class = 3)</t>
  </si>
  <si>
    <t>-- http://www.devmedia.com.br/visao-geral-da-interface-collection-em-java/25822</t>
  </si>
  <si>
    <t>select 'Java API - Collection', return_type, count(*), (count(*) * 100 / (select count(*) from interface_metrics)), '', ''</t>
  </si>
  <si>
    <t>where return_type in (select type from interface_metrics_types where class = 4)</t>
  </si>
  <si>
    <t>select 'Java API - Collection', '', '', '', count(*), (count(*) * 100 / (select count(*) from interface_metrics))</t>
  </si>
  <si>
    <t>select description, type, total, (total * 100 / (select count(*) from interface_metrics)), '', ''</t>
  </si>
  <si>
    <t>from interface_metrics_top</t>
  </si>
  <si>
    <t>where class = 'R_API_TOP3'</t>
  </si>
  <si>
    <t>select description, '', total, (total * 100 / (select count(*) from interface_metrics)), '', ''</t>
  </si>
  <si>
    <t>where class = 'R_API_NOT3'</t>
  </si>
  <si>
    <t>select description, '', '', '', total, (total * 100 / (select count(*) from interface_metrics))</t>
  </si>
  <si>
    <t>where class = 'R_API_ALL*'</t>
  </si>
  <si>
    <t>where class = 'R_USR_TOP3'</t>
  </si>
  <si>
    <t>where class = 'R_USR_NOT3'</t>
  </si>
  <si>
    <t>where class = 'R_USR_ALL*';</t>
  </si>
  <si>
    <t>DROP view IF EXISTS v_profile_params;</t>
  </si>
  <si>
    <t>CREATE view v_profile_params as</t>
  </si>
  <si>
    <t>select 'Primitive' as 'Class', param, count(*) as 'sub total', (count(*) * 100 / (select count(*) from interface_metrics)) as '%', '' as total, '' as 'total%'</t>
  </si>
  <si>
    <t>from interface_metrics_params</t>
  </si>
  <si>
    <t>where param in (select type from interface_metrics_types where class = 1)</t>
  </si>
  <si>
    <t>GROUP BY param</t>
  </si>
  <si>
    <t>select 'Java API - Primitive Wrapper', param, count(*), (count(*) * 100 / (select count(*) from interface_metrics)), '', ''</t>
  </si>
  <si>
    <t>where param in (select type from interface_metrics_types where class = 2)</t>
  </si>
  <si>
    <t>select 'Java API - String', param, count(*), (count(*) * 100 / (select count(*) from interface_metrics)), count(*), (count(*) * 100 / (select count(*) from interface_metrics))</t>
  </si>
  <si>
    <t>where param = (select type from interface_metrics_types where class = 3)</t>
  </si>
  <si>
    <t>select 'Java API - Collection', param, count(*), (count(*) * 100 / (select count(*) from interface_metrics)), '', ''</t>
  </si>
  <si>
    <t>where param in (select type from interface_metrics_types where class = 4)</t>
  </si>
  <si>
    <t>where class = 'P_API_TOP3'</t>
  </si>
  <si>
    <t>where class = 'P_API_NOT3'</t>
  </si>
  <si>
    <t>where class = 'P_API_ALL*'</t>
  </si>
  <si>
    <t>where class = 'P_USR_TOP3'</t>
  </si>
  <si>
    <t>where class = 'P_USR_NOT3'</t>
  </si>
  <si>
    <t>where class = 'P_USR_ALL*';</t>
  </si>
  <si>
    <t>DROP view IF EXISTS v_profile_filter;</t>
  </si>
  <si>
    <t>CREATE view v_profile_filter as</t>
  </si>
  <si>
    <t>select 'ALL entity_type' as 'entities Filter', count(*) Total from entities</t>
  </si>
  <si>
    <t>select '1) entity_type = METHOD' as 'entities Filter', count(*) Total from entities</t>
  </si>
  <si>
    <t>where entity_type = 'METHOD'</t>
  </si>
  <si>
    <t>select '1) 2) modifiers like %PUBLIC%' as 'entities Filter', count(*) Total from entities</t>
  </si>
  <si>
    <t>and modifiers like '%PUBLIC%'</t>
  </si>
  <si>
    <t>select '1) 2) 3) modifiers not like %ABSTRACT%' as 'entities Filter', count(*) Total from entities</t>
  </si>
  <si>
    <t>and modifiers not like '%ABSTRACT%'</t>
  </si>
  <si>
    <t>select '1) 2) 3) 4) params &lt;&gt; ()' as 'entities Filter', count(*) Total from entities</t>
  </si>
  <si>
    <t>and params &lt;&gt; '()'</t>
  </si>
  <si>
    <t>select '1) 2) 3) 4) 5) return &lt;&gt; void' as 'entities Filter', count(*) Total from entities e1</t>
  </si>
  <si>
    <t>select '1) 2) 3) 4) 5) 6) project &lt;&gt; 075 openhre' as 'entities Filter', count(*) Total from entities e1</t>
  </si>
  <si>
    <t>delete from interface_metrics_filter;</t>
  </si>
  <si>
    <t>insert into interface_metrics_filter SELECT * FROM v_profile_filter;</t>
  </si>
  <si>
    <t>DROP view IF EXISTS v_profile_project;</t>
  </si>
  <si>
    <t>CREATE view v_profile_project as</t>
  </si>
  <si>
    <t>select project_id, project_name, count(*) as 'search_interface'</t>
  </si>
  <si>
    <t>,(</t>
  </si>
  <si>
    <t>SELECT count(*)</t>
  </si>
  <si>
    <t>from v_interface_metrics_dif i</t>
  </si>
  <si>
    <t>where i.project_id = p.project_id</t>
  </si>
  <si>
    <t>and p1_c1_w1_t1 &gt; 0</t>
  </si>
  <si>
    <t>) as 'similar_AWT'</t>
  </si>
  <si>
    <t>and p1_c0_w1_t1 &gt; 0</t>
  </si>
  <si>
    <t>) as 'similar_BWT'</t>
  </si>
  <si>
    <t>from interface_metrics p</t>
  </si>
  <si>
    <t>where project_type = 'CRAWLED'</t>
  </si>
  <si>
    <t>group by project_id, project_name;</t>
  </si>
  <si>
    <t>select 'TOTAL', count(*), (count(*) * 100 / 14547) '%' from v_interface_metrics_dif</t>
  </si>
  <si>
    <t>union all select 'Only primitive types', count(*) total, (count(*) * 100 / 14547) '%' from v_interface_metrics_dif where only_primitive_types = 1</t>
  </si>
  <si>
    <t>union all select 'NOT only primitivetypes', count(*) total, (count(*) * 100 / 14547) '%' from v_interface_metrics_dif where only_primitive_types = 0</t>
  </si>
  <si>
    <t>union all select 'is_static', count(*) total, (count(*) * 100 / 14547) '%' from v_interface_metrics_dif where is_static = 1</t>
  </si>
  <si>
    <t>union all select 'NOT static', count(*) total, (count(*) * 100 / 14547) '%' from v_interface_metrics_dif where is_static = 0</t>
  </si>
  <si>
    <t>union all select 'has_type_same_package', count(*) total, (count(*) * 100 / 14547) '%' from v_interface_metrics_dif where has_type_same_package = 1</t>
  </si>
  <si>
    <t>union all select 'NOT has_type_same_package', count(*) total, (count(*) * 100 / 14547) '%' from v_interface_metrics_dif where has_type_same_package = 0</t>
  </si>
  <si>
    <t>select total_params, count(*) total, (count(*) * 100 / 14547) '%' from v_interface_metrics_dif GROUP BY total_params order by count(*) DESC</t>
  </si>
  <si>
    <t>select total_words_method, count(*) total, (count(*) * 100 / 14547) '%' from v_interface_metrics_dif GROUP BY total_words_method order by count(*) DESC</t>
  </si>
  <si>
    <t>select total_words_class, count(*) total, (count(*) * 100 / 14547) '%' from v_interface_metrics_dif GROUP BY total_words_class order by count(*) DESC</t>
  </si>
  <si>
    <t>select 'TOTAL' Searchs, count(*) total, (count(*) * 100 / 14547) '%', '' avg, '' max, '' min from v_interface_metrics_dif</t>
  </si>
  <si>
    <t>union all select 'A (pacote diferente e mesmos: retorno, nome, parâmetros)' , count(*) , (count(*) * 100 / 14547), avg(p1_c1_w0_t0), max(p1_c1_w0_t0), min(p1_c1_w0_t0) from v_interface_metrics_dif where p1_c1_w0_t0 &gt; 0</t>
  </si>
  <si>
    <t>union all select 'B (pacote diferente e mesmos: classe, retorno, nome, parâmetros)' , count(*) , (count(*) * 100 / 14547), avg(p1_c0_w0_t0), max(p1_c0_w0_t0), min(p1_c0_w0_t0) from v_interface_metrics_dif where p1_c0_w0_t0 &gt; 0</t>
  </si>
  <si>
    <t>union all select 'C (mesmos: pacote, classe, retorno, nome, parâmetros)' , count(*) , (count(*) * 100 / 14547), avg(p0_c0_w0_t0), max(p0_c0_w0_t0), min(p0_c0_w0_t0) from v_interface_metrics_dif where p0_c0_w0_t0 &gt; 0</t>
  </si>
  <si>
    <t>union all select 'AWT - A com Expansão (nome e tipos)', count(*) , (count(*) * 100 / 14547), avg(p1_c1_w1_t1), max(p1_c1_w1_t1), min(p1_c1_w1_t1) from v_interface_metrics_dif where p1_c1_w1_t1 &gt; 0</t>
  </si>
  <si>
    <t>union all select 'AW  - A com Expansão (nome)'        , count(*) , (count(*) * 100 / 14547), avg(p1_c1_w1_t0), max(p1_c1_w1_t0), min(p1_c1_w1_t0) from v_interface_metrics_dif where p1_c1_w1_t0 &gt; 0</t>
  </si>
  <si>
    <t>union all select 'AT  - A com Expansão (tipos)'       , count(*) , (count(*) * 100 / 14547), avg(p1_c1_w0_t1), max(p1_c1_w0_t1), min(p1_c1_w0_t1) from v_interface_metrics_dif where p1_c1_w0_t1 &gt; 0</t>
  </si>
  <si>
    <t>union all select 'BWT - B com Expansão (nome e tipos)', count(*) , (count(*) * 100 / 14547), avg(p1_c0_w1_t1), max(p1_c0_w1_t1), min(p1_c0_w1_t1) from v_interface_metrics_dif where p1_c0_w1_t1 &gt; 0</t>
  </si>
  <si>
    <t>union all select 'BW  - B com Expansão (nome)'        , count(*) , (count(*) * 100 / 14547), avg(p1_c0_w1_t0), max(p1_c0_w1_t0), min(p1_c0_w1_t0) from v_interface_metrics_dif where p1_c0_w1_t0 &gt; 0</t>
  </si>
  <si>
    <t>union all select 'BT  - B com Expansão (tipos)'       , count(*) , (count(*) * 100 / 14547), avg(p1_c0_w0_t1), max(p1_c0_w0_t1), min(p1_c0_w0_t1) from v_interface_metrics_dif where p1_c0_w0_t1 &gt; 0</t>
  </si>
  <si>
    <t>union all select 'Interface não encontrada',        count(*), (count(*) * 100 / 14547), '', '', '' from v_interface_metrics_dif where p0_c0_w0_t0 = 0</t>
  </si>
  <si>
    <t>union all select 'Passou a ser encontrada com AWT', count(*), (count(*) * 100 / 14547), avg(p1_c1_w1_t1), max(p1_c1_w1_t1), min(p1_c1_w1_t1) from v_interface_metrics_dif where p0_c0_w0_t0 = 0 and dif_p1_c1_w1_t1 &gt; 0</t>
  </si>
  <si>
    <t>union all select 'Passou a ser encontrada com AW' , count(*), (count(*) * 100 / 14547), avg(p1_c1_w1_t0), max(p1_c1_w1_t0), min(p1_c1_w1_t0) from v_interface_metrics_dif where p0_c0_w0_t0 = 0 and dif_p1_c1_w1_t0 &gt; 0</t>
  </si>
  <si>
    <t>union all select 'Passou a ser encontrada com AT' , count(*), (count(*) * 100 / 14547), avg(p1_c1_w0_t1), max(p1_c1_w0_t1), min(p1_c1_w0_t1) from v_interface_metrics_dif where p0_c0_w0_t0 = 0 and dif_p1_c1_w0_t1 &gt; 0</t>
  </si>
  <si>
    <t>union all select 'Passou a ser encontrada com BWT', count(*), (count(*) * 100 / 14547), avg(p1_c0_w1_t1), max(p1_c0_w1_t1), min(p1_c0_w1_t1) from v_interface_metrics_dif where p0_c0_w0_t0 = 0 and dif_p1_c0_w1_t1 &gt; 0</t>
  </si>
  <si>
    <t>union all select 'Passou a ser encontrada com BW' , count(*), (count(*) * 100 / 14547), avg(p1_c0_w1_t0), max(p1_c0_w1_t0), min(p1_c0_w1_t0) from v_interface_metrics_dif where p0_c0_w0_t0 = 0 and dif_p1_c0_w1_t0 &gt; 0</t>
  </si>
  <si>
    <t>union all select 'Passou a ser encontrada com BT' , count(*), (count(*) * 100 / 14547), avg(p1_c0_w0_t1), max(p1_c0_w0_t1), min(p1_c0_w0_t1) from v_interface_metrics_dif where p0_c0_w0_t0 = 0 and dif_p1_c0_w0_t1 &gt; 0</t>
  </si>
  <si>
    <t>select 'AWT - A com Expansão (nome e tipos)' Searchs, count(*) total , (count(*) * 100 / 4869) '%', '' avg, '' max, '' min from v_interface_metrics_dif where p1_c1_w1_t1 &gt; 0</t>
  </si>
  <si>
    <t>union all select 'Only primitive types'    , count(*) total, (count(*) * 100 / 4869) '%', avg(p1_c1_w1_t1) avg, max(p1_c1_w1_t1) max, min(p1_c1_w1_t1) min from v_interface_metrics_dif where p1_c1_w1_t1 &gt; 0 and only_primitive_types = 1</t>
  </si>
  <si>
    <t>union all select 'NOT only primitive types', count(*) total, (count(*) * 100 / 4869) '%', avg(p1_c1_w1_t1) avg, max(p1_c1_w1_t1) max, min(p1_c1_w1_t1) min from v_interface_metrics_dif where p1_c1_w1_t1 &gt; 0 and only_primitive_types = 0</t>
  </si>
  <si>
    <t>union all select 'is_static' , count(*) total, (count(*) * 100 / 4869) '%', avg(p1_c1_w1_t1) avg, max(p1_c1_w1_t1) max, min(p1_c1_w1_t1) min from v_interface_metrics_dif where p1_c1_w1_t1 &gt; 0 and is_static = 1</t>
  </si>
  <si>
    <t>union all select 'NOT static', count(*) total, (count(*) * 100 / 4869) '%', avg(p1_c1_w1_t1) avg, max(p1_c1_w1_t1) max, min(p1_c1_w1_t1) min from v_interface_metrics_dif where p1_c1_w1_t1 &gt; 0 and is_static = 0</t>
  </si>
  <si>
    <t>union all select 'has_type_same_package'    , count(*) total, (count(*) * 100 / 4869) '%', avg(p1_c1_w1_t1) avg, max(p1_c1_w1_t1) max, min(p1_c1_w1_t1) min from v_interface_metrics_dif where p1_c1_w1_t1 &gt; 0 and has_type_same_package = 1</t>
  </si>
  <si>
    <t>union all select 'NOT has_type_same_package', count(*) total, (count(*) * 100 / 4869) '%', avg(p1_c1_w1_t1) avg, max(p1_c1_w1_t1) max, min(p1_c1_w1_t1) min from v_interface_metrics_dif where p1_c1_w1_t1 &gt; 0 and has_type_same_package = 0</t>
  </si>
  <si>
    <t>select 'BWT - B com Expansão (nome e tipos)' Searchs, count(*) total , (count(*) * 100 / 442) '%', '' avg, '' max, '' min from v_interface_metrics_dif where p1_c0_w1_t1 &gt; 0</t>
  </si>
  <si>
    <t>union all select 'Only primitive types'    , count(*) total, (count(*) * 100 / 442) '%', avg(p1_c0_w1_t1) avg, max(p1_c0_w1_t1) max, min(p1_c0_w1_t1) min from v_interface_metrics_dif where p1_c0_w1_t1 &gt; 0 and only_primitive_types = 1</t>
  </si>
  <si>
    <t>union all select 'NOT only primitive types', count(*) total, (count(*) * 100 / 442) '%', avg(p1_c0_w1_t1) avg, max(p1_c0_w1_t1) max, min(p1_c0_w1_t1) min from v_interface_metrics_dif where p1_c0_w1_t1 &gt; 0 and only_primitive_types = 0</t>
  </si>
  <si>
    <t>union all select 'is_static' , count(*) total, (count(*) * 100 / 442) '%', avg(p1_c0_w1_t1) avg, max(p1_c0_w1_t1) max, min(p1_c0_w1_t1) min from v_interface_metrics_dif where p1_c0_w1_t1 &gt; 0 and is_static = 1</t>
  </si>
  <si>
    <t>union all select 'NOT static', count(*) total, (count(*) * 100 / 442) '%', avg(p1_c0_w1_t1) avg, max(p1_c0_w1_t1) max, min(p1_c0_w1_t1) min from v_interface_metrics_dif where p1_c0_w1_t1 &gt; 0 and is_static = 0</t>
  </si>
  <si>
    <t>union all select 'has_type_same_package'    , count(*) total, (count(*) * 100 / 442) '%', avg(p1_c0_w1_t1) avg, max(p1_c0_w1_t1) max, min(p1_c0_w1_t1) min from v_interface_metrics_dif where p1_c0_w1_t1 &gt; 0 and has_type_same_package = 1</t>
  </si>
  <si>
    <t>union all select 'NOT has_type_same_package', count(*) total, (count(*) * 100 / 442) '%', avg(p1_c0_w1_t1) avg, max(p1_c0_w1_t1) max, min(p1_c0_w1_t1) min from v_interface_metrics_dif where p1_c0_w1_t1 &gt; 0 and has_type_same_package = 0</t>
  </si>
  <si>
    <t>select total_params, count(*) total, (count(*) * 100 / 4869) '%', avg(p1_c1_w1_t1) avg, max(p1_c1_w1_t1) max, min(p1_c1_w1_t1) min from v_interface_metrics_dif where p1_c1_w1_t1 &gt; 0</t>
  </si>
  <si>
    <t>select total_params, count(*) total, (count(*) * 100 / 442) '%', avg(p1_c0_w1_t1) avg, max(p1_c0_w1_t1) max, min(p1_c0_w1_t1) min from v_interface_metrics_dif where p1_c0_w1_t1 &gt; 0</t>
  </si>
  <si>
    <t>select total_words_method, count(*) total, (count(*) * 100 / 4869) '%', avg(p1_c1_w1_t1) avg, max(p1_c1_w1_t1) max, min(p1_c1_w1_t1) min from v_interface_metrics_dif where p1_c1_w1_t1 &gt; 0</t>
  </si>
  <si>
    <t>select total_words_method, count(*) total, (count(*) * 100 / 442) '%', avg(p1_c0_w1_t1) avg, max(p1_c0_w1_t1) max, min(p1_c0_w1_t1) min from v_interface_metrics_dif where p1_c0_w1_t1 &gt; 0</t>
  </si>
  <si>
    <t>select total_words_class, count(*) total, (count(*) * 100 / 4869) '%', avg(p1_c1_w1_t1) avg, max(p1_c1_w1_t1) max, min(p1_c1_w1_t1) min from v_interface_metrics_dif where p1_c1_w1_t1 &gt; 0</t>
  </si>
  <si>
    <t>select total_words_class, count(*) total, (count(*) * 100 / 442) '%', avg(p1_c0_w1_t1) avg, max(p1_c0_w1_t1) max, min(p1_c0_w1_t1) min from v_interface_metrics_dif where p1_c0_w1_t1 &gt; 0</t>
  </si>
  <si>
    <t>and p1_c1_w0_t0 &gt; 0</t>
  </si>
  <si>
    <t>) as 'same_interface'</t>
  </si>
  <si>
    <t>and p1_c0_w0_t0 &gt; 0</t>
  </si>
  <si>
    <t>) as 'same_class_interface'</t>
  </si>
  <si>
    <t xml:space="preserve">       ((avg(similar_BWT) / avg(search_interface)) * 100) as '% similar_BWT',</t>
  </si>
  <si>
    <t xml:space="preserve">       avg(same_interface) as same_interface,</t>
  </si>
  <si>
    <t xml:space="preserve">       ((avg(same_interface) / avg(search_interface)) * 100) as '% same_interface',</t>
  </si>
  <si>
    <t xml:space="preserve">       avg(same_class_interface) as same_class_interface,</t>
  </si>
  <si>
    <t xml:space="preserve">       ((avg(same_class_interface) / avg(search_interface)) * 100) as '% same_class_interface'</t>
  </si>
  <si>
    <t xml:space="preserve">       ((sum(similar_BWT) / sum(search_interface)) * 100) as '% similar_BWT',</t>
  </si>
  <si>
    <t xml:space="preserve">       sum(same_interface) as same_interface,</t>
  </si>
  <si>
    <t xml:space="preserve">       ((sum(same_interface) / sum(search_interface)) * 100) as '% same_interface',</t>
  </si>
  <si>
    <t xml:space="preserve">       sum(same_class_interface) as same_class_interface,</t>
  </si>
  <si>
    <t xml:space="preserve">       ((sum(same_class_interface) / sum(search_interface)) * 100) as '% same_class_interface'</t>
  </si>
  <si>
    <t xml:space="preserve">       similar_BWT, ((similar_BWT / search_interface) * 100) as '% similar_BWT',</t>
  </si>
  <si>
    <t xml:space="preserve">       same_interface, ((same_interface / search_interface) * 100) as '% same_interface',</t>
  </si>
  <si>
    <t xml:space="preserve">       same_class_interface, ((same_class_interface / search_interface) * 100) as '% same_class_interface'</t>
  </si>
  <si>
    <t>same_interface</t>
  </si>
  <si>
    <t>% same_interface</t>
  </si>
  <si>
    <t>same_class_interface</t>
  </si>
  <si>
    <t>% same_class_interface</t>
  </si>
  <si>
    <t>Total</t>
  </si>
  <si>
    <t>Total geral</t>
  </si>
  <si>
    <t>java.util.TreeSet</t>
  </si>
  <si>
    <t>Java API - Other (top 3 PARAM)</t>
  </si>
  <si>
    <t>java.lang.Class</t>
  </si>
  <si>
    <t>Java API - Other (not top 3 PARAM)</t>
  </si>
  <si>
    <t>Java API - Other (PARAM)</t>
  </si>
  <si>
    <t>User defined (top 3 PARAM)</t>
  </si>
  <si>
    <t>com.liferay.portal.kernel.util.OrderByComparator</t>
  </si>
  <si>
    <t>javax.servlet.http.HttpServletRequest</t>
  </si>
  <si>
    <t>org.hibernate.engine.SessionImplementor</t>
  </si>
  <si>
    <t>User defined (not top 3 PARAM)</t>
  </si>
  <si>
    <t>User defined (PARAM)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</si>
</sst>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" fontId="0" fillId="0" borderId="0" xfId="0" applyNumberFormat="1"/>
    <xf numFmtId="164" fontId="1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vertical="center"/>
    </xf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2" fontId="1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3" fontId="1" fillId="0" borderId="5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3" fontId="1" fillId="0" borderId="6" xfId="0" applyNumberFormat="1" applyFont="1" applyBorder="1" applyAlignment="1">
      <alignment vertical="center"/>
    </xf>
    <xf numFmtId="2" fontId="1" fillId="0" borderId="6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3" fontId="1" fillId="0" borderId="9" xfId="0" applyNumberFormat="1" applyFont="1" applyBorder="1" applyAlignment="1">
      <alignment vertical="center"/>
    </xf>
    <xf numFmtId="2" fontId="1" fillId="0" borderId="9" xfId="0" applyNumberFormat="1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3" fontId="1" fillId="0" borderId="7" xfId="0" applyNumberFormat="1" applyFont="1" applyBorder="1" applyAlignment="1">
      <alignment vertical="center"/>
    </xf>
    <xf numFmtId="2" fontId="1" fillId="0" borderId="7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opLeftCell="A127" workbookViewId="0">
      <selection sqref="A1:A136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265</v>
      </c>
    </row>
    <row r="2" spans="1:1" x14ac:dyDescent="0.25">
      <c r="A2" s="1" t="e">
        <f>-- interface_metrics LOAD</f>
        <v>#NAME?</v>
      </c>
    </row>
    <row r="3" spans="1:1" x14ac:dyDescent="0.25">
      <c r="A3" s="1" t="s">
        <v>265</v>
      </c>
    </row>
    <row r="4" spans="1:1" x14ac:dyDescent="0.25">
      <c r="A4" s="1" t="s">
        <v>274</v>
      </c>
    </row>
    <row r="5" spans="1:1" x14ac:dyDescent="0.25">
      <c r="A5" s="1" t="s">
        <v>23</v>
      </c>
    </row>
    <row r="6" spans="1:1" x14ac:dyDescent="0.25">
      <c r="A6" s="1" t="s">
        <v>24</v>
      </c>
    </row>
    <row r="7" spans="1:1" x14ac:dyDescent="0.25">
      <c r="A7" s="1" t="s">
        <v>270</v>
      </c>
    </row>
    <row r="8" spans="1:1" x14ac:dyDescent="0.25">
      <c r="A8" s="1" t="s">
        <v>271</v>
      </c>
    </row>
    <row r="9" spans="1:1" x14ac:dyDescent="0.25">
      <c r="A9" s="1" t="s">
        <v>25</v>
      </c>
    </row>
    <row r="10" spans="1:1" x14ac:dyDescent="0.25">
      <c r="A10" s="1" t="s">
        <v>272</v>
      </c>
    </row>
    <row r="11" spans="1:1" x14ac:dyDescent="0.25">
      <c r="A11" s="1" t="s">
        <v>26</v>
      </c>
    </row>
    <row r="12" spans="1:1" x14ac:dyDescent="0.25">
      <c r="A12" s="1" t="s">
        <v>27</v>
      </c>
    </row>
    <row r="13" spans="1:1" x14ac:dyDescent="0.25">
      <c r="A13" s="1" t="s">
        <v>28</v>
      </c>
    </row>
    <row r="14" spans="1:1" x14ac:dyDescent="0.25">
      <c r="A14" s="1" t="s">
        <v>29</v>
      </c>
    </row>
    <row r="15" spans="1:1" x14ac:dyDescent="0.25">
      <c r="A15" s="1" t="s">
        <v>30</v>
      </c>
    </row>
    <row r="16" spans="1:1" x14ac:dyDescent="0.25">
      <c r="A16" s="1" t="s">
        <v>31</v>
      </c>
    </row>
    <row r="17" spans="1:2" x14ac:dyDescent="0.25">
      <c r="A17" s="1" t="s">
        <v>273</v>
      </c>
    </row>
    <row r="18" spans="1:2" x14ac:dyDescent="0.25">
      <c r="A18" s="1" t="s">
        <v>32</v>
      </c>
    </row>
    <row r="19" spans="1:2" x14ac:dyDescent="0.25">
      <c r="A19" s="1" t="s">
        <v>12</v>
      </c>
    </row>
    <row r="20" spans="1:2" x14ac:dyDescent="0.25">
      <c r="A20" s="1" t="s">
        <v>13</v>
      </c>
    </row>
    <row r="21" spans="1:2" x14ac:dyDescent="0.25">
      <c r="A21" s="1" t="s">
        <v>14</v>
      </c>
    </row>
    <row r="22" spans="1:2" x14ac:dyDescent="0.25">
      <c r="A22" s="1" t="s">
        <v>15</v>
      </c>
    </row>
    <row r="23" spans="1:2" x14ac:dyDescent="0.25">
      <c r="A23" s="1" t="s">
        <v>16</v>
      </c>
    </row>
    <row r="24" spans="1:2" x14ac:dyDescent="0.25">
      <c r="A24" s="1" t="s">
        <v>17</v>
      </c>
    </row>
    <row r="25" spans="1:2" x14ac:dyDescent="0.25">
      <c r="A25" s="1" t="s">
        <v>18</v>
      </c>
    </row>
    <row r="26" spans="1:2" x14ac:dyDescent="0.25">
      <c r="A26" s="1" t="s">
        <v>19</v>
      </c>
    </row>
    <row r="27" spans="1:2" x14ac:dyDescent="0.25">
      <c r="A27" s="1" t="s">
        <v>20</v>
      </c>
    </row>
    <row r="28" spans="1:2" x14ac:dyDescent="0.25">
      <c r="A28" s="1" t="s">
        <v>33</v>
      </c>
    </row>
    <row r="29" spans="1:2" x14ac:dyDescent="0.25">
      <c r="A29" s="1" t="s">
        <v>21</v>
      </c>
    </row>
    <row r="30" spans="1:2" x14ac:dyDescent="0.25">
      <c r="A30" s="1" t="s">
        <v>34</v>
      </c>
      <c r="B30" s="16">
        <v>42480</v>
      </c>
    </row>
    <row r="31" spans="1:2" x14ac:dyDescent="0.25">
      <c r="A31" s="1" t="s">
        <v>314</v>
      </c>
    </row>
    <row r="32" spans="1:2" x14ac:dyDescent="0.25">
      <c r="A32" s="1" t="s">
        <v>315</v>
      </c>
    </row>
    <row r="33" spans="1:1" x14ac:dyDescent="0.25">
      <c r="A33" s="1" t="s">
        <v>316</v>
      </c>
    </row>
    <row r="34" spans="1:1" x14ac:dyDescent="0.25">
      <c r="A34" s="1" t="s">
        <v>317</v>
      </c>
    </row>
    <row r="37" spans="1:1" x14ac:dyDescent="0.25">
      <c r="A37" s="1" t="s">
        <v>265</v>
      </c>
    </row>
    <row r="38" spans="1:1" x14ac:dyDescent="0.25">
      <c r="A38" s="1" t="e">
        <f>-- interface_metrics_top TOP</f>
        <v>#NAME?</v>
      </c>
    </row>
    <row r="39" spans="1:1" x14ac:dyDescent="0.25">
      <c r="A39" s="1" t="s">
        <v>265</v>
      </c>
    </row>
    <row r="40" spans="1:1" x14ac:dyDescent="0.25">
      <c r="A40" s="1" t="s">
        <v>230</v>
      </c>
    </row>
    <row r="42" spans="1:1" x14ac:dyDescent="0.25">
      <c r="A42" s="1" t="s">
        <v>231</v>
      </c>
    </row>
    <row r="43" spans="1:1" x14ac:dyDescent="0.25">
      <c r="A43" s="1" t="s">
        <v>232</v>
      </c>
    </row>
    <row r="44" spans="1:1" x14ac:dyDescent="0.25">
      <c r="A44" s="1" t="s">
        <v>233</v>
      </c>
    </row>
    <row r="45" spans="1:1" x14ac:dyDescent="0.25">
      <c r="A45" s="1" t="s">
        <v>234</v>
      </c>
    </row>
    <row r="46" spans="1:1" x14ac:dyDescent="0.25">
      <c r="A46" s="1" t="s">
        <v>235</v>
      </c>
    </row>
    <row r="47" spans="1:1" x14ac:dyDescent="0.25">
      <c r="A47" s="1" t="s">
        <v>236</v>
      </c>
    </row>
    <row r="48" spans="1:1" x14ac:dyDescent="0.25">
      <c r="A48" s="1" t="s">
        <v>237</v>
      </c>
    </row>
    <row r="49" spans="1:1" x14ac:dyDescent="0.25">
      <c r="A49" s="1" t="s">
        <v>238</v>
      </c>
    </row>
    <row r="51" spans="1:1" x14ac:dyDescent="0.25">
      <c r="A51" s="1" t="s">
        <v>231</v>
      </c>
    </row>
    <row r="52" spans="1:1" x14ac:dyDescent="0.25">
      <c r="A52" s="1" t="s">
        <v>239</v>
      </c>
    </row>
    <row r="53" spans="1:1" x14ac:dyDescent="0.25">
      <c r="A53" s="1" t="s">
        <v>233</v>
      </c>
    </row>
    <row r="54" spans="1:1" x14ac:dyDescent="0.25">
      <c r="A54" s="1" t="s">
        <v>234</v>
      </c>
    </row>
    <row r="55" spans="1:1" x14ac:dyDescent="0.25">
      <c r="A55" s="1" t="s">
        <v>235</v>
      </c>
    </row>
    <row r="56" spans="1:1" x14ac:dyDescent="0.25">
      <c r="A56" s="1" t="s">
        <v>240</v>
      </c>
    </row>
    <row r="58" spans="1:1" x14ac:dyDescent="0.25">
      <c r="A58" s="1" t="s">
        <v>231</v>
      </c>
    </row>
    <row r="59" spans="1:1" x14ac:dyDescent="0.25">
      <c r="A59" s="1" t="s">
        <v>241</v>
      </c>
    </row>
    <row r="60" spans="1:1" x14ac:dyDescent="0.25">
      <c r="A60" s="1" t="s">
        <v>233</v>
      </c>
    </row>
    <row r="61" spans="1:1" x14ac:dyDescent="0.25">
      <c r="A61" s="1" t="s">
        <v>234</v>
      </c>
    </row>
    <row r="62" spans="1:1" x14ac:dyDescent="0.25">
      <c r="A62" s="1" t="s">
        <v>242</v>
      </c>
    </row>
    <row r="64" spans="1:1" x14ac:dyDescent="0.25">
      <c r="A64" s="1" t="s">
        <v>231</v>
      </c>
    </row>
    <row r="65" spans="1:1" x14ac:dyDescent="0.25">
      <c r="A65" s="1" t="s">
        <v>243</v>
      </c>
    </row>
    <row r="66" spans="1:1" x14ac:dyDescent="0.25">
      <c r="A66" s="1" t="s">
        <v>233</v>
      </c>
    </row>
    <row r="67" spans="1:1" x14ac:dyDescent="0.25">
      <c r="A67" s="1" t="s">
        <v>244</v>
      </c>
    </row>
    <row r="68" spans="1:1" x14ac:dyDescent="0.25">
      <c r="A68" s="1" t="s">
        <v>235</v>
      </c>
    </row>
    <row r="69" spans="1:1" x14ac:dyDescent="0.25">
      <c r="A69" s="1" t="s">
        <v>236</v>
      </c>
    </row>
    <row r="70" spans="1:1" x14ac:dyDescent="0.25">
      <c r="A70" s="1" t="s">
        <v>245</v>
      </c>
    </row>
    <row r="71" spans="1:1" x14ac:dyDescent="0.25">
      <c r="A71" s="1" t="s">
        <v>238</v>
      </c>
    </row>
    <row r="73" spans="1:1" x14ac:dyDescent="0.25">
      <c r="A73" s="1" t="s">
        <v>231</v>
      </c>
    </row>
    <row r="74" spans="1:1" x14ac:dyDescent="0.25">
      <c r="A74" s="1" t="s">
        <v>246</v>
      </c>
    </row>
    <row r="75" spans="1:1" x14ac:dyDescent="0.25">
      <c r="A75" s="1" t="s">
        <v>233</v>
      </c>
    </row>
    <row r="76" spans="1:1" x14ac:dyDescent="0.25">
      <c r="A76" s="1" t="s">
        <v>244</v>
      </c>
    </row>
    <row r="77" spans="1:1" x14ac:dyDescent="0.25">
      <c r="A77" s="1" t="s">
        <v>235</v>
      </c>
    </row>
    <row r="78" spans="1:1" x14ac:dyDescent="0.25">
      <c r="A78" s="1" t="s">
        <v>247</v>
      </c>
    </row>
    <row r="80" spans="1:1" x14ac:dyDescent="0.25">
      <c r="A80" s="1" t="s">
        <v>231</v>
      </c>
    </row>
    <row r="81" spans="1:1" x14ac:dyDescent="0.25">
      <c r="A81" s="1" t="s">
        <v>248</v>
      </c>
    </row>
    <row r="82" spans="1:1" x14ac:dyDescent="0.25">
      <c r="A82" s="1" t="s">
        <v>233</v>
      </c>
    </row>
    <row r="83" spans="1:1" x14ac:dyDescent="0.25">
      <c r="A83" s="1" t="s">
        <v>244</v>
      </c>
    </row>
    <row r="84" spans="1:1" x14ac:dyDescent="0.25">
      <c r="A84" s="1" t="s">
        <v>242</v>
      </c>
    </row>
    <row r="86" spans="1:1" x14ac:dyDescent="0.25">
      <c r="A86" s="1" t="s">
        <v>249</v>
      </c>
    </row>
    <row r="88" spans="1:1" x14ac:dyDescent="0.25">
      <c r="A88" s="1" t="s">
        <v>231</v>
      </c>
    </row>
    <row r="89" spans="1:1" x14ac:dyDescent="0.25">
      <c r="A89" s="1" t="s">
        <v>250</v>
      </c>
    </row>
    <row r="90" spans="1:1" x14ac:dyDescent="0.25">
      <c r="A90" s="1" t="s">
        <v>251</v>
      </c>
    </row>
    <row r="91" spans="1:1" x14ac:dyDescent="0.25">
      <c r="A91" s="1" t="s">
        <v>252</v>
      </c>
    </row>
    <row r="92" spans="1:1" x14ac:dyDescent="0.25">
      <c r="A92" s="1" t="s">
        <v>253</v>
      </c>
    </row>
    <row r="93" spans="1:1" x14ac:dyDescent="0.25">
      <c r="A93" s="1" t="s">
        <v>254</v>
      </c>
    </row>
    <row r="94" spans="1:1" x14ac:dyDescent="0.25">
      <c r="A94" s="1" t="s">
        <v>255</v>
      </c>
    </row>
    <row r="95" spans="1:1" x14ac:dyDescent="0.25">
      <c r="A95" s="1" t="s">
        <v>237</v>
      </c>
    </row>
    <row r="96" spans="1:1" x14ac:dyDescent="0.25">
      <c r="A96" s="1" t="s">
        <v>238</v>
      </c>
    </row>
    <row r="98" spans="1:1" x14ac:dyDescent="0.25">
      <c r="A98" s="1" t="s">
        <v>231</v>
      </c>
    </row>
    <row r="99" spans="1:1" x14ac:dyDescent="0.25">
      <c r="A99" s="1" t="s">
        <v>256</v>
      </c>
    </row>
    <row r="100" spans="1:1" x14ac:dyDescent="0.25">
      <c r="A100" s="1" t="s">
        <v>251</v>
      </c>
    </row>
    <row r="101" spans="1:1" x14ac:dyDescent="0.25">
      <c r="A101" s="1" t="s">
        <v>252</v>
      </c>
    </row>
    <row r="102" spans="1:1" x14ac:dyDescent="0.25">
      <c r="A102" s="1" t="s">
        <v>253</v>
      </c>
    </row>
    <row r="103" spans="1:1" x14ac:dyDescent="0.25">
      <c r="A103" s="1" t="s">
        <v>254</v>
      </c>
    </row>
    <row r="104" spans="1:1" x14ac:dyDescent="0.25">
      <c r="A104" s="1" t="s">
        <v>257</v>
      </c>
    </row>
    <row r="106" spans="1:1" x14ac:dyDescent="0.25">
      <c r="A106" s="1" t="s">
        <v>231</v>
      </c>
    </row>
    <row r="107" spans="1:1" x14ac:dyDescent="0.25">
      <c r="A107" s="1" t="s">
        <v>258</v>
      </c>
    </row>
    <row r="108" spans="1:1" x14ac:dyDescent="0.25">
      <c r="A108" s="1" t="s">
        <v>251</v>
      </c>
    </row>
    <row r="109" spans="1:1" x14ac:dyDescent="0.25">
      <c r="A109" s="1" t="s">
        <v>252</v>
      </c>
    </row>
    <row r="110" spans="1:1" x14ac:dyDescent="0.25">
      <c r="A110" s="1" t="s">
        <v>253</v>
      </c>
    </row>
    <row r="111" spans="1:1" x14ac:dyDescent="0.25">
      <c r="A111" s="1" t="s">
        <v>259</v>
      </c>
    </row>
    <row r="113" spans="1:1" x14ac:dyDescent="0.25">
      <c r="A113" s="1" t="s">
        <v>231</v>
      </c>
    </row>
    <row r="114" spans="1:1" x14ac:dyDescent="0.25">
      <c r="A114" s="1" t="s">
        <v>260</v>
      </c>
    </row>
    <row r="115" spans="1:1" x14ac:dyDescent="0.25">
      <c r="A115" s="1" t="s">
        <v>251</v>
      </c>
    </row>
    <row r="116" spans="1:1" x14ac:dyDescent="0.25">
      <c r="A116" s="1" t="s">
        <v>261</v>
      </c>
    </row>
    <row r="117" spans="1:1" x14ac:dyDescent="0.25">
      <c r="A117" s="1" t="s">
        <v>253</v>
      </c>
    </row>
    <row r="118" spans="1:1" x14ac:dyDescent="0.25">
      <c r="A118" s="1" t="s">
        <v>254</v>
      </c>
    </row>
    <row r="119" spans="1:1" x14ac:dyDescent="0.25">
      <c r="A119" s="1" t="s">
        <v>255</v>
      </c>
    </row>
    <row r="120" spans="1:1" x14ac:dyDescent="0.25">
      <c r="A120" s="1" t="s">
        <v>245</v>
      </c>
    </row>
    <row r="121" spans="1:1" x14ac:dyDescent="0.25">
      <c r="A121" s="1" t="s">
        <v>238</v>
      </c>
    </row>
    <row r="123" spans="1:1" x14ac:dyDescent="0.25">
      <c r="A123" s="1" t="s">
        <v>231</v>
      </c>
    </row>
    <row r="124" spans="1:1" x14ac:dyDescent="0.25">
      <c r="A124" s="1" t="s">
        <v>262</v>
      </c>
    </row>
    <row r="125" spans="1:1" x14ac:dyDescent="0.25">
      <c r="A125" s="1" t="s">
        <v>251</v>
      </c>
    </row>
    <row r="126" spans="1:1" x14ac:dyDescent="0.25">
      <c r="A126" s="1" t="s">
        <v>261</v>
      </c>
    </row>
    <row r="127" spans="1:1" x14ac:dyDescent="0.25">
      <c r="A127" s="1" t="s">
        <v>253</v>
      </c>
    </row>
    <row r="128" spans="1:1" x14ac:dyDescent="0.25">
      <c r="A128" s="1" t="s">
        <v>254</v>
      </c>
    </row>
    <row r="129" spans="1:1" x14ac:dyDescent="0.25">
      <c r="A129" s="1" t="s">
        <v>263</v>
      </c>
    </row>
    <row r="131" spans="1:1" x14ac:dyDescent="0.25">
      <c r="A131" s="1" t="s">
        <v>231</v>
      </c>
    </row>
    <row r="132" spans="1:1" x14ac:dyDescent="0.25">
      <c r="A132" s="1" t="s">
        <v>264</v>
      </c>
    </row>
    <row r="133" spans="1:1" x14ac:dyDescent="0.25">
      <c r="A133" s="1" t="s">
        <v>251</v>
      </c>
    </row>
    <row r="134" spans="1:1" x14ac:dyDescent="0.25">
      <c r="A134" s="1" t="s">
        <v>261</v>
      </c>
    </row>
    <row r="135" spans="1:1" x14ac:dyDescent="0.25">
      <c r="A135" s="1" t="s">
        <v>253</v>
      </c>
    </row>
    <row r="136" spans="1:1" x14ac:dyDescent="0.25">
      <c r="A136" s="1" t="s">
        <v>259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7"/>
  <sheetViews>
    <sheetView showGridLines="0" topLeftCell="A3" zoomScale="106" zoomScaleNormal="106" workbookViewId="0">
      <selection activeCell="M21" sqref="M21"/>
    </sheetView>
  </sheetViews>
  <sheetFormatPr defaultRowHeight="15" x14ac:dyDescent="0.25"/>
  <cols>
    <col min="1" max="1" width="9.140625" style="1"/>
    <col min="2" max="2" width="28.42578125" style="1" bestFit="1" customWidth="1"/>
    <col min="3" max="3" width="32.7109375" style="1" customWidth="1"/>
    <col min="4" max="4" width="8.140625" style="1" bestFit="1" customWidth="1"/>
    <col min="5" max="5" width="5.42578125" style="24" bestFit="1" customWidth="1"/>
    <col min="6" max="6" width="7.42578125" style="1" bestFit="1" customWidth="1"/>
    <col min="7" max="7" width="6.140625" style="24" bestFit="1" customWidth="1"/>
    <col min="8" max="16384" width="9.140625" style="1"/>
  </cols>
  <sheetData>
    <row r="3" spans="2:7" ht="4.5" customHeight="1" x14ac:dyDescent="0.25"/>
    <row r="4" spans="2:7" x14ac:dyDescent="0.25">
      <c r="B4" s="4" t="s">
        <v>216</v>
      </c>
      <c r="C4" s="4" t="s">
        <v>7</v>
      </c>
      <c r="D4" s="4" t="s">
        <v>218</v>
      </c>
      <c r="E4" s="22" t="s">
        <v>39</v>
      </c>
      <c r="F4" s="4" t="s">
        <v>215</v>
      </c>
      <c r="G4" s="22" t="s">
        <v>219</v>
      </c>
    </row>
    <row r="5" spans="2:7" x14ac:dyDescent="0.25">
      <c r="B5" s="49" t="s">
        <v>52</v>
      </c>
      <c r="C5" s="6" t="s">
        <v>0</v>
      </c>
      <c r="D5" s="7">
        <v>25141</v>
      </c>
      <c r="E5" s="23">
        <v>6.5288071499999996</v>
      </c>
      <c r="F5" s="7"/>
      <c r="G5" s="23"/>
    </row>
    <row r="6" spans="2:7" x14ac:dyDescent="0.25">
      <c r="B6" s="50"/>
      <c r="C6" s="6" t="s">
        <v>53</v>
      </c>
      <c r="D6" s="7">
        <v>1394</v>
      </c>
      <c r="E6" s="23">
        <v>0.36200458000000002</v>
      </c>
      <c r="F6" s="7"/>
      <c r="G6" s="23"/>
    </row>
    <row r="7" spans="2:7" x14ac:dyDescent="0.25">
      <c r="B7" s="50"/>
      <c r="C7" s="6" t="s">
        <v>54</v>
      </c>
      <c r="D7" s="7">
        <v>2532</v>
      </c>
      <c r="E7" s="23">
        <v>0.65752912299999999</v>
      </c>
      <c r="F7" s="7"/>
      <c r="G7" s="23"/>
    </row>
    <row r="8" spans="2:7" x14ac:dyDescent="0.25">
      <c r="B8" s="50"/>
      <c r="C8" s="6" t="s">
        <v>55</v>
      </c>
      <c r="D8" s="7">
        <v>5997</v>
      </c>
      <c r="E8" s="23">
        <v>1.557346823</v>
      </c>
      <c r="F8" s="7"/>
      <c r="G8" s="23"/>
    </row>
    <row r="9" spans="2:7" x14ac:dyDescent="0.25">
      <c r="B9" s="50"/>
      <c r="C9" s="6" t="s">
        <v>56</v>
      </c>
      <c r="D9" s="7">
        <v>3333</v>
      </c>
      <c r="E9" s="23">
        <v>0.86553892899999996</v>
      </c>
      <c r="F9" s="7"/>
      <c r="G9" s="23"/>
    </row>
    <row r="10" spans="2:7" x14ac:dyDescent="0.25">
      <c r="B10" s="50"/>
      <c r="C10" s="6" t="s">
        <v>6</v>
      </c>
      <c r="D10" s="7">
        <v>109373</v>
      </c>
      <c r="E10" s="23">
        <v>28.402817090999999</v>
      </c>
      <c r="F10" s="7"/>
      <c r="G10" s="23"/>
    </row>
    <row r="11" spans="2:7" x14ac:dyDescent="0.25">
      <c r="B11" s="50"/>
      <c r="C11" s="6" t="s">
        <v>57</v>
      </c>
      <c r="D11" s="7">
        <v>27978</v>
      </c>
      <c r="E11" s="23">
        <v>7.2655410070000004</v>
      </c>
      <c r="F11" s="7"/>
      <c r="G11" s="23"/>
    </row>
    <row r="12" spans="2:7" x14ac:dyDescent="0.25">
      <c r="B12" s="50"/>
      <c r="C12" s="6" t="s">
        <v>58</v>
      </c>
      <c r="D12" s="7">
        <v>2198</v>
      </c>
      <c r="E12" s="23">
        <v>0.57079344899999995</v>
      </c>
      <c r="F12" s="7"/>
      <c r="G12" s="23"/>
    </row>
    <row r="13" spans="2:7" ht="15.75" thickBot="1" x14ac:dyDescent="0.3">
      <c r="B13" s="51"/>
      <c r="C13" s="29" t="s">
        <v>488</v>
      </c>
      <c r="D13" s="30"/>
      <c r="E13" s="31"/>
      <c r="F13" s="30">
        <v>177946</v>
      </c>
      <c r="G13" s="31">
        <v>46.210378157000001</v>
      </c>
    </row>
    <row r="14" spans="2:7" x14ac:dyDescent="0.25">
      <c r="B14" s="52" t="s">
        <v>59</v>
      </c>
      <c r="C14" s="36" t="s">
        <v>60</v>
      </c>
      <c r="D14" s="37">
        <v>847</v>
      </c>
      <c r="E14" s="38">
        <v>0.219955437</v>
      </c>
      <c r="F14" s="37"/>
      <c r="G14" s="38"/>
    </row>
    <row r="15" spans="2:7" x14ac:dyDescent="0.25">
      <c r="B15" s="50"/>
      <c r="C15" s="6" t="s">
        <v>61</v>
      </c>
      <c r="D15" s="7">
        <v>46</v>
      </c>
      <c r="E15" s="23">
        <v>1.1945631E-2</v>
      </c>
      <c r="F15" s="7"/>
      <c r="G15" s="23"/>
    </row>
    <row r="16" spans="2:7" x14ac:dyDescent="0.25">
      <c r="B16" s="50"/>
      <c r="C16" s="6" t="s">
        <v>62</v>
      </c>
      <c r="D16" s="7">
        <v>141</v>
      </c>
      <c r="E16" s="23">
        <v>3.6615957999999997E-2</v>
      </c>
      <c r="F16" s="7"/>
      <c r="G16" s="23"/>
    </row>
    <row r="17" spans="2:7" x14ac:dyDescent="0.25">
      <c r="B17" s="50"/>
      <c r="C17" s="6" t="s">
        <v>63</v>
      </c>
      <c r="D17" s="7">
        <v>108</v>
      </c>
      <c r="E17" s="23">
        <v>2.8046265000000001E-2</v>
      </c>
      <c r="F17" s="7"/>
      <c r="G17" s="23"/>
    </row>
    <row r="18" spans="2:7" x14ac:dyDescent="0.25">
      <c r="B18" s="50"/>
      <c r="C18" s="6" t="s">
        <v>64</v>
      </c>
      <c r="D18" s="7">
        <v>526</v>
      </c>
      <c r="E18" s="23">
        <v>0.13659570200000001</v>
      </c>
      <c r="F18" s="7"/>
      <c r="G18" s="23"/>
    </row>
    <row r="19" spans="2:7" x14ac:dyDescent="0.25">
      <c r="B19" s="50"/>
      <c r="C19" s="6" t="s">
        <v>65</v>
      </c>
      <c r="D19" s="7">
        <v>474</v>
      </c>
      <c r="E19" s="23">
        <v>0.12309194499999999</v>
      </c>
      <c r="F19" s="7"/>
      <c r="G19" s="23"/>
    </row>
    <row r="20" spans="2:7" x14ac:dyDescent="0.25">
      <c r="B20" s="50"/>
      <c r="C20" s="6" t="s">
        <v>66</v>
      </c>
      <c r="D20" s="7">
        <v>58</v>
      </c>
      <c r="E20" s="23">
        <v>1.5061883E-2</v>
      </c>
      <c r="F20" s="7"/>
      <c r="G20" s="23"/>
    </row>
    <row r="21" spans="2:7" ht="15.75" thickBot="1" x14ac:dyDescent="0.3">
      <c r="B21" s="51"/>
      <c r="C21" s="29" t="s">
        <v>488</v>
      </c>
      <c r="D21" s="30"/>
      <c r="E21" s="31"/>
      <c r="F21" s="30">
        <v>2200</v>
      </c>
      <c r="G21" s="31">
        <v>0.57131282400000005</v>
      </c>
    </row>
    <row r="22" spans="2:7" ht="15.75" thickBot="1" x14ac:dyDescent="0.3">
      <c r="B22" s="45" t="s">
        <v>67</v>
      </c>
      <c r="C22" s="45" t="s">
        <v>68</v>
      </c>
      <c r="D22" s="46">
        <v>167785</v>
      </c>
      <c r="E22" s="47">
        <v>43.571691968000003</v>
      </c>
      <c r="F22" s="46">
        <v>167785</v>
      </c>
      <c r="G22" s="47">
        <v>43.571691968000003</v>
      </c>
    </row>
    <row r="23" spans="2:7" x14ac:dyDescent="0.25">
      <c r="B23" s="52" t="s">
        <v>69</v>
      </c>
      <c r="C23" s="36" t="s">
        <v>70</v>
      </c>
      <c r="D23" s="37">
        <v>72</v>
      </c>
      <c r="E23" s="38">
        <v>1.8697510000000001E-2</v>
      </c>
      <c r="F23" s="37"/>
      <c r="G23" s="38"/>
    </row>
    <row r="24" spans="2:7" x14ac:dyDescent="0.25">
      <c r="B24" s="50"/>
      <c r="C24" s="6" t="s">
        <v>71</v>
      </c>
      <c r="D24" s="7">
        <v>2379</v>
      </c>
      <c r="E24" s="23">
        <v>0.61779691299999995</v>
      </c>
      <c r="F24" s="7"/>
      <c r="G24" s="23"/>
    </row>
    <row r="25" spans="2:7" x14ac:dyDescent="0.25">
      <c r="B25" s="50"/>
      <c r="C25" s="6" t="s">
        <v>72</v>
      </c>
      <c r="D25" s="7">
        <v>111</v>
      </c>
      <c r="E25" s="23">
        <v>2.8825328000000001E-2</v>
      </c>
      <c r="F25" s="7"/>
      <c r="G25" s="23"/>
    </row>
    <row r="26" spans="2:7" x14ac:dyDescent="0.25">
      <c r="B26" s="50"/>
      <c r="C26" s="6" t="s">
        <v>73</v>
      </c>
      <c r="D26" s="7">
        <v>10</v>
      </c>
      <c r="E26" s="23">
        <v>2.5968760000000001E-3</v>
      </c>
      <c r="F26" s="7"/>
      <c r="G26" s="23"/>
    </row>
    <row r="27" spans="2:7" x14ac:dyDescent="0.25">
      <c r="B27" s="50"/>
      <c r="C27" s="6" t="s">
        <v>74</v>
      </c>
      <c r="D27" s="7">
        <v>385</v>
      </c>
      <c r="E27" s="23">
        <v>9.9979743999999995E-2</v>
      </c>
      <c r="F27" s="7"/>
      <c r="G27" s="23"/>
    </row>
    <row r="28" spans="2:7" x14ac:dyDescent="0.25">
      <c r="B28" s="50"/>
      <c r="C28" s="6" t="s">
        <v>75</v>
      </c>
      <c r="D28" s="7">
        <v>100</v>
      </c>
      <c r="E28" s="23">
        <v>2.5968763999999998E-2</v>
      </c>
      <c r="F28" s="7"/>
      <c r="G28" s="23"/>
    </row>
    <row r="29" spans="2:7" x14ac:dyDescent="0.25">
      <c r="B29" s="50"/>
      <c r="C29" s="6" t="s">
        <v>76</v>
      </c>
      <c r="D29" s="7">
        <v>12</v>
      </c>
      <c r="E29" s="23">
        <v>3.116251E-3</v>
      </c>
      <c r="F29" s="7"/>
      <c r="G29" s="23"/>
    </row>
    <row r="30" spans="2:7" x14ac:dyDescent="0.25">
      <c r="B30" s="50"/>
      <c r="C30" s="6" t="s">
        <v>77</v>
      </c>
      <c r="D30" s="7">
        <v>2946</v>
      </c>
      <c r="E30" s="23">
        <v>0.76503980999999999</v>
      </c>
      <c r="F30" s="7"/>
      <c r="G30" s="23"/>
    </row>
    <row r="31" spans="2:7" x14ac:dyDescent="0.25">
      <c r="B31" s="50"/>
      <c r="C31" s="6" t="s">
        <v>78</v>
      </c>
      <c r="D31" s="7">
        <v>3455</v>
      </c>
      <c r="E31" s="23">
        <v>0.89722082199999997</v>
      </c>
      <c r="F31" s="7"/>
      <c r="G31" s="23"/>
    </row>
    <row r="32" spans="2:7" x14ac:dyDescent="0.25">
      <c r="B32" s="50"/>
      <c r="C32" s="6" t="s">
        <v>79</v>
      </c>
      <c r="D32" s="7">
        <v>357</v>
      </c>
      <c r="E32" s="23">
        <v>9.2708490000000005E-2</v>
      </c>
      <c r="F32" s="7"/>
      <c r="G32" s="23"/>
    </row>
    <row r="33" spans="2:7" x14ac:dyDescent="0.25">
      <c r="B33" s="50"/>
      <c r="C33" s="6" t="s">
        <v>80</v>
      </c>
      <c r="D33" s="7">
        <v>93</v>
      </c>
      <c r="E33" s="23">
        <v>2.4150951E-2</v>
      </c>
      <c r="F33" s="7"/>
      <c r="G33" s="23"/>
    </row>
    <row r="34" spans="2:7" x14ac:dyDescent="0.25">
      <c r="B34" s="50"/>
      <c r="C34" s="6" t="s">
        <v>81</v>
      </c>
      <c r="D34" s="7">
        <v>62</v>
      </c>
      <c r="E34" s="23">
        <v>1.6100633999999999E-2</v>
      </c>
      <c r="F34" s="7"/>
      <c r="G34" s="23"/>
    </row>
    <row r="35" spans="2:7" x14ac:dyDescent="0.25">
      <c r="B35" s="50"/>
      <c r="C35" s="6" t="s">
        <v>490</v>
      </c>
      <c r="D35" s="7">
        <v>15</v>
      </c>
      <c r="E35" s="23">
        <v>3.895314E-3</v>
      </c>
      <c r="F35" s="7"/>
      <c r="G35" s="23"/>
    </row>
    <row r="36" spans="2:7" x14ac:dyDescent="0.25">
      <c r="B36" s="50"/>
      <c r="C36" s="6" t="s">
        <v>83</v>
      </c>
      <c r="D36" s="7">
        <v>857</v>
      </c>
      <c r="E36" s="23">
        <v>0.222552314</v>
      </c>
      <c r="F36" s="7"/>
      <c r="G36" s="23"/>
    </row>
    <row r="37" spans="2:7" ht="15.75" thickBot="1" x14ac:dyDescent="0.3">
      <c r="B37" s="51"/>
      <c r="C37" s="29" t="s">
        <v>488</v>
      </c>
      <c r="D37" s="30"/>
      <c r="E37" s="31"/>
      <c r="F37" s="30">
        <v>10854</v>
      </c>
      <c r="G37" s="31">
        <v>2.818649728</v>
      </c>
    </row>
    <row r="38" spans="2:7" x14ac:dyDescent="0.25">
      <c r="B38" s="52" t="s">
        <v>491</v>
      </c>
      <c r="C38" s="36" t="s">
        <v>116</v>
      </c>
      <c r="D38" s="37">
        <v>8237</v>
      </c>
      <c r="E38" s="38">
        <v>2.139047154</v>
      </c>
      <c r="F38" s="37"/>
      <c r="G38" s="38"/>
    </row>
    <row r="39" spans="2:7" x14ac:dyDescent="0.25">
      <c r="B39" s="50"/>
      <c r="C39" s="6" t="s">
        <v>492</v>
      </c>
      <c r="D39" s="7">
        <v>10573</v>
      </c>
      <c r="E39" s="23">
        <v>2.7456774990000001</v>
      </c>
      <c r="F39" s="7"/>
      <c r="G39" s="23"/>
    </row>
    <row r="40" spans="2:7" x14ac:dyDescent="0.25">
      <c r="B40" s="53"/>
      <c r="C40" s="6" t="s">
        <v>84</v>
      </c>
      <c r="D40" s="7">
        <v>59418</v>
      </c>
      <c r="E40" s="23">
        <v>15.430120649999999</v>
      </c>
      <c r="F40" s="7"/>
      <c r="G40" s="23"/>
    </row>
    <row r="41" spans="2:7" x14ac:dyDescent="0.25">
      <c r="B41" s="6" t="s">
        <v>493</v>
      </c>
      <c r="C41" s="6"/>
      <c r="D41" s="7">
        <v>101255</v>
      </c>
      <c r="E41" s="23">
        <v>26.294672767000002</v>
      </c>
      <c r="F41" s="7"/>
      <c r="G41" s="23"/>
    </row>
    <row r="42" spans="2:7" ht="15.75" thickBot="1" x14ac:dyDescent="0.3">
      <c r="B42" s="32" t="s">
        <v>494</v>
      </c>
      <c r="C42" s="29" t="s">
        <v>488</v>
      </c>
      <c r="D42" s="30"/>
      <c r="E42" s="31"/>
      <c r="F42" s="30">
        <v>179483</v>
      </c>
      <c r="G42" s="31">
        <v>46.609518070999997</v>
      </c>
    </row>
    <row r="43" spans="2:7" x14ac:dyDescent="0.25">
      <c r="B43" s="52" t="s">
        <v>495</v>
      </c>
      <c r="C43" s="48" t="s">
        <v>496</v>
      </c>
      <c r="D43" s="37">
        <v>4285</v>
      </c>
      <c r="E43" s="38">
        <v>1.11276157</v>
      </c>
      <c r="F43" s="37"/>
      <c r="G43" s="38"/>
    </row>
    <row r="44" spans="2:7" x14ac:dyDescent="0.25">
      <c r="B44" s="50"/>
      <c r="C44" s="42" t="s">
        <v>497</v>
      </c>
      <c r="D44" s="7">
        <v>2231</v>
      </c>
      <c r="E44" s="23">
        <v>0.57936314200000005</v>
      </c>
      <c r="F44" s="7"/>
      <c r="G44" s="23"/>
    </row>
    <row r="45" spans="2:7" x14ac:dyDescent="0.25">
      <c r="B45" s="53"/>
      <c r="C45" s="42" t="s">
        <v>498</v>
      </c>
      <c r="D45" s="7">
        <v>1864</v>
      </c>
      <c r="E45" s="23">
        <v>0.48405777500000002</v>
      </c>
      <c r="F45" s="7"/>
      <c r="G45" s="23"/>
    </row>
    <row r="46" spans="2:7" x14ac:dyDescent="0.25">
      <c r="B46" s="6" t="s">
        <v>499</v>
      </c>
      <c r="C46" s="6"/>
      <c r="D46" s="7">
        <v>139495</v>
      </c>
      <c r="E46" s="23">
        <v>36.251284149999996</v>
      </c>
      <c r="F46" s="7"/>
      <c r="G46" s="23"/>
    </row>
    <row r="47" spans="2:7" ht="15.75" thickBot="1" x14ac:dyDescent="0.3">
      <c r="B47" s="32" t="s">
        <v>500</v>
      </c>
      <c r="C47" s="29" t="s">
        <v>488</v>
      </c>
      <c r="D47" s="30"/>
      <c r="E47" s="31"/>
      <c r="F47" s="30">
        <v>147875</v>
      </c>
      <c r="G47" s="31">
        <v>38.401310903000002</v>
      </c>
    </row>
  </sheetData>
  <mergeCells count="5">
    <mergeCell ref="B5:B13"/>
    <mergeCell ref="B14:B21"/>
    <mergeCell ref="B23:B37"/>
    <mergeCell ref="B38:B40"/>
    <mergeCell ref="B43:B4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2"/>
  <sheetViews>
    <sheetView workbookViewId="0">
      <selection sqref="A1:A253"/>
    </sheetView>
  </sheetViews>
  <sheetFormatPr defaultRowHeight="15" x14ac:dyDescent="0.25"/>
  <sheetData>
    <row r="1" spans="1:1" s="1" customFormat="1" x14ac:dyDescent="0.25">
      <c r="A1" s="1" t="s">
        <v>265</v>
      </c>
    </row>
    <row r="2" spans="1:1" s="1" customFormat="1" x14ac:dyDescent="0.25">
      <c r="A2" s="1" t="e">
        <f>-- v_interface_metrics_dif</f>
        <v>#NAME?</v>
      </c>
    </row>
    <row r="3" spans="1:1" s="1" customFormat="1" x14ac:dyDescent="0.25">
      <c r="A3" s="1" t="s">
        <v>265</v>
      </c>
    </row>
    <row r="4" spans="1:1" s="1" customFormat="1" x14ac:dyDescent="0.25">
      <c r="A4" s="1" t="s">
        <v>324</v>
      </c>
    </row>
    <row r="5" spans="1:1" s="1" customFormat="1" x14ac:dyDescent="0.25">
      <c r="A5" s="1" t="s">
        <v>325</v>
      </c>
    </row>
    <row r="6" spans="1:1" s="1" customFormat="1" x14ac:dyDescent="0.25">
      <c r="A6" s="1" t="s">
        <v>326</v>
      </c>
    </row>
    <row r="7" spans="1:1" s="1" customFormat="1" x14ac:dyDescent="0.25">
      <c r="A7" s="1" t="s">
        <v>327</v>
      </c>
    </row>
    <row r="8" spans="1:1" s="1" customFormat="1" x14ac:dyDescent="0.25">
      <c r="A8" s="1" t="s">
        <v>328</v>
      </c>
    </row>
    <row r="9" spans="1:1" s="1" customFormat="1" x14ac:dyDescent="0.25">
      <c r="A9" s="1" t="s">
        <v>329</v>
      </c>
    </row>
    <row r="10" spans="1:1" s="1" customFormat="1" x14ac:dyDescent="0.25">
      <c r="A10" s="1" t="s">
        <v>330</v>
      </c>
    </row>
    <row r="11" spans="1:1" s="1" customFormat="1" x14ac:dyDescent="0.25">
      <c r="A11" s="1" t="s">
        <v>331</v>
      </c>
    </row>
    <row r="12" spans="1:1" s="1" customFormat="1" x14ac:dyDescent="0.25">
      <c r="A12" s="1" t="s">
        <v>332</v>
      </c>
    </row>
    <row r="13" spans="1:1" s="1" customFormat="1" x14ac:dyDescent="0.25">
      <c r="A13" s="1" t="s">
        <v>333</v>
      </c>
    </row>
    <row r="14" spans="1:1" s="1" customFormat="1" x14ac:dyDescent="0.25">
      <c r="A14" s="1" t="s">
        <v>334</v>
      </c>
    </row>
    <row r="15" spans="1:1" s="1" customFormat="1" x14ac:dyDescent="0.25">
      <c r="A15" s="1" t="s">
        <v>335</v>
      </c>
    </row>
    <row r="16" spans="1:1" s="1" customFormat="1" x14ac:dyDescent="0.25">
      <c r="A16" s="1" t="s">
        <v>336</v>
      </c>
    </row>
    <row r="17" spans="1:1" s="1" customFormat="1" x14ac:dyDescent="0.25">
      <c r="A17" s="1" t="s">
        <v>337</v>
      </c>
    </row>
    <row r="18" spans="1:1" s="1" customFormat="1" x14ac:dyDescent="0.25">
      <c r="A18" s="1" t="s">
        <v>338</v>
      </c>
    </row>
    <row r="19" spans="1:1" s="1" customFormat="1" x14ac:dyDescent="0.25">
      <c r="A19" s="1" t="s">
        <v>339</v>
      </c>
    </row>
    <row r="20" spans="1:1" s="1" customFormat="1" x14ac:dyDescent="0.25">
      <c r="A20" s="1" t="s">
        <v>340</v>
      </c>
    </row>
    <row r="21" spans="1:1" s="1" customFormat="1" x14ac:dyDescent="0.25">
      <c r="A21" s="1" t="s">
        <v>341</v>
      </c>
    </row>
    <row r="22" spans="1:1" s="1" customFormat="1" x14ac:dyDescent="0.25">
      <c r="A22" s="1" t="s">
        <v>342</v>
      </c>
    </row>
    <row r="23" spans="1:1" s="1" customFormat="1" x14ac:dyDescent="0.25">
      <c r="A23" s="1" t="s">
        <v>343</v>
      </c>
    </row>
    <row r="24" spans="1:1" s="1" customFormat="1" x14ac:dyDescent="0.25">
      <c r="A24" s="1" t="s">
        <v>344</v>
      </c>
    </row>
    <row r="25" spans="1:1" s="1" customFormat="1" x14ac:dyDescent="0.25">
      <c r="A25" s="1" t="s">
        <v>345</v>
      </c>
    </row>
    <row r="26" spans="1:1" s="1" customFormat="1" x14ac:dyDescent="0.25"/>
    <row r="27" spans="1:1" s="1" customFormat="1" x14ac:dyDescent="0.25"/>
    <row r="28" spans="1:1" s="1" customFormat="1" x14ac:dyDescent="0.25">
      <c r="A28" s="1" t="s">
        <v>265</v>
      </c>
    </row>
    <row r="29" spans="1:1" s="1" customFormat="1" x14ac:dyDescent="0.25">
      <c r="A29" s="1" t="e">
        <f>-- v_profile_return</f>
        <v>#NAME?</v>
      </c>
    </row>
    <row r="30" spans="1:1" s="1" customFormat="1" x14ac:dyDescent="0.25">
      <c r="A30" s="1" t="s">
        <v>265</v>
      </c>
    </row>
    <row r="31" spans="1:1" s="1" customFormat="1" x14ac:dyDescent="0.25">
      <c r="A31" s="1" t="s">
        <v>346</v>
      </c>
    </row>
    <row r="32" spans="1:1" s="1" customFormat="1" x14ac:dyDescent="0.25">
      <c r="A32" s="1" t="s">
        <v>347</v>
      </c>
    </row>
    <row r="33" spans="1:1" s="1" customFormat="1" x14ac:dyDescent="0.25">
      <c r="A33" s="1" t="s">
        <v>348</v>
      </c>
    </row>
    <row r="34" spans="1:1" x14ac:dyDescent="0.25">
      <c r="A34" t="s">
        <v>349</v>
      </c>
    </row>
    <row r="35" spans="1:1" x14ac:dyDescent="0.25">
      <c r="A35" t="s">
        <v>350</v>
      </c>
    </row>
    <row r="36" spans="1:1" x14ac:dyDescent="0.25">
      <c r="A36" t="s">
        <v>351</v>
      </c>
    </row>
    <row r="37" spans="1:1" x14ac:dyDescent="0.25">
      <c r="A37" t="s">
        <v>352</v>
      </c>
    </row>
    <row r="38" spans="1:1" x14ac:dyDescent="0.25">
      <c r="A38" t="s">
        <v>353</v>
      </c>
    </row>
    <row r="39" spans="1:1" x14ac:dyDescent="0.25">
      <c r="A39" t="s">
        <v>349</v>
      </c>
    </row>
    <row r="40" spans="1:1" x14ac:dyDescent="0.25">
      <c r="A40" t="s">
        <v>350</v>
      </c>
    </row>
    <row r="42" spans="1:1" x14ac:dyDescent="0.25">
      <c r="A42" t="s">
        <v>352</v>
      </c>
    </row>
    <row r="43" spans="1:1" x14ac:dyDescent="0.25">
      <c r="A43" t="s">
        <v>354</v>
      </c>
    </row>
    <row r="44" spans="1:1" x14ac:dyDescent="0.25">
      <c r="A44" t="s">
        <v>349</v>
      </c>
    </row>
    <row r="45" spans="1:1" x14ac:dyDescent="0.25">
      <c r="A45" t="s">
        <v>355</v>
      </c>
    </row>
    <row r="46" spans="1:1" x14ac:dyDescent="0.25">
      <c r="A46" t="s">
        <v>351</v>
      </c>
    </row>
    <row r="47" spans="1:1" x14ac:dyDescent="0.25">
      <c r="A47" t="s">
        <v>352</v>
      </c>
    </row>
    <row r="48" spans="1:1" x14ac:dyDescent="0.25">
      <c r="A48" t="s">
        <v>356</v>
      </c>
    </row>
    <row r="49" spans="1:1" x14ac:dyDescent="0.25">
      <c r="A49" t="s">
        <v>349</v>
      </c>
    </row>
    <row r="50" spans="1:1" x14ac:dyDescent="0.25">
      <c r="A50" t="s">
        <v>355</v>
      </c>
    </row>
    <row r="52" spans="1:1" x14ac:dyDescent="0.25">
      <c r="A52" t="s">
        <v>352</v>
      </c>
    </row>
    <row r="53" spans="1:1" x14ac:dyDescent="0.25">
      <c r="A53" t="s">
        <v>357</v>
      </c>
    </row>
    <row r="54" spans="1:1" x14ac:dyDescent="0.25">
      <c r="A54" t="s">
        <v>349</v>
      </c>
    </row>
    <row r="55" spans="1:1" x14ac:dyDescent="0.25">
      <c r="A55" t="s">
        <v>358</v>
      </c>
    </row>
    <row r="57" spans="1:1" x14ac:dyDescent="0.25">
      <c r="A57" t="s">
        <v>352</v>
      </c>
    </row>
    <row r="58" spans="1:1" x14ac:dyDescent="0.25">
      <c r="A58" t="s">
        <v>359</v>
      </c>
    </row>
    <row r="59" spans="1:1" x14ac:dyDescent="0.25">
      <c r="A59" t="s">
        <v>360</v>
      </c>
    </row>
    <row r="60" spans="1:1" x14ac:dyDescent="0.25">
      <c r="A60" t="s">
        <v>349</v>
      </c>
    </row>
    <row r="61" spans="1:1" x14ac:dyDescent="0.25">
      <c r="A61" t="s">
        <v>361</v>
      </c>
    </row>
    <row r="62" spans="1:1" x14ac:dyDescent="0.25">
      <c r="A62" t="s">
        <v>351</v>
      </c>
    </row>
    <row r="63" spans="1:1" x14ac:dyDescent="0.25">
      <c r="A63" t="s">
        <v>352</v>
      </c>
    </row>
    <row r="64" spans="1:1" x14ac:dyDescent="0.25">
      <c r="A64" t="s">
        <v>362</v>
      </c>
    </row>
    <row r="65" spans="1:1" x14ac:dyDescent="0.25">
      <c r="A65" t="s">
        <v>349</v>
      </c>
    </row>
    <row r="66" spans="1:1" x14ac:dyDescent="0.25">
      <c r="A66" t="s">
        <v>361</v>
      </c>
    </row>
    <row r="68" spans="1:1" x14ac:dyDescent="0.25">
      <c r="A68" t="s">
        <v>352</v>
      </c>
    </row>
    <row r="69" spans="1:1" x14ac:dyDescent="0.25">
      <c r="A69" t="s">
        <v>363</v>
      </c>
    </row>
    <row r="70" spans="1:1" x14ac:dyDescent="0.25">
      <c r="A70" t="s">
        <v>364</v>
      </c>
    </row>
    <row r="71" spans="1:1" x14ac:dyDescent="0.25">
      <c r="A71" t="s">
        <v>365</v>
      </c>
    </row>
    <row r="72" spans="1:1" x14ac:dyDescent="0.25">
      <c r="A72" t="s">
        <v>352</v>
      </c>
    </row>
    <row r="73" spans="1:1" x14ac:dyDescent="0.25">
      <c r="A73" t="s">
        <v>366</v>
      </c>
    </row>
    <row r="74" spans="1:1" x14ac:dyDescent="0.25">
      <c r="A74" t="s">
        <v>364</v>
      </c>
    </row>
    <row r="75" spans="1:1" x14ac:dyDescent="0.25">
      <c r="A75" t="s">
        <v>367</v>
      </c>
    </row>
    <row r="76" spans="1:1" x14ac:dyDescent="0.25">
      <c r="A76" t="s">
        <v>352</v>
      </c>
    </row>
    <row r="77" spans="1:1" x14ac:dyDescent="0.25">
      <c r="A77" t="s">
        <v>368</v>
      </c>
    </row>
    <row r="78" spans="1:1" x14ac:dyDescent="0.25">
      <c r="A78" t="s">
        <v>364</v>
      </c>
    </row>
    <row r="79" spans="1:1" x14ac:dyDescent="0.25">
      <c r="A79" t="s">
        <v>369</v>
      </c>
    </row>
    <row r="81" spans="1:1" x14ac:dyDescent="0.25">
      <c r="A81" t="s">
        <v>352</v>
      </c>
    </row>
    <row r="82" spans="1:1" x14ac:dyDescent="0.25">
      <c r="A82" t="s">
        <v>363</v>
      </c>
    </row>
    <row r="83" spans="1:1" x14ac:dyDescent="0.25">
      <c r="A83" t="s">
        <v>364</v>
      </c>
    </row>
    <row r="84" spans="1:1" x14ac:dyDescent="0.25">
      <c r="A84" t="s">
        <v>370</v>
      </c>
    </row>
    <row r="85" spans="1:1" x14ac:dyDescent="0.25">
      <c r="A85" t="s">
        <v>352</v>
      </c>
    </row>
    <row r="86" spans="1:1" x14ac:dyDescent="0.25">
      <c r="A86" t="s">
        <v>366</v>
      </c>
    </row>
    <row r="87" spans="1:1" x14ac:dyDescent="0.25">
      <c r="A87" t="s">
        <v>364</v>
      </c>
    </row>
    <row r="88" spans="1:1" x14ac:dyDescent="0.25">
      <c r="A88" t="s">
        <v>371</v>
      </c>
    </row>
    <row r="89" spans="1:1" x14ac:dyDescent="0.25">
      <c r="A89" t="s">
        <v>352</v>
      </c>
    </row>
    <row r="90" spans="1:1" x14ac:dyDescent="0.25">
      <c r="A90" t="s">
        <v>368</v>
      </c>
    </row>
    <row r="91" spans="1:1" x14ac:dyDescent="0.25">
      <c r="A91" t="s">
        <v>364</v>
      </c>
    </row>
    <row r="92" spans="1:1" x14ac:dyDescent="0.25">
      <c r="A92" t="s">
        <v>372</v>
      </c>
    </row>
    <row r="95" spans="1:1" x14ac:dyDescent="0.25">
      <c r="A95" t="s">
        <v>265</v>
      </c>
    </row>
    <row r="96" spans="1:1" x14ac:dyDescent="0.25">
      <c r="A96" t="e">
        <f>-- v_profile_params</f>
        <v>#NAME?</v>
      </c>
    </row>
    <row r="97" spans="1:1" x14ac:dyDescent="0.25">
      <c r="A97" t="s">
        <v>265</v>
      </c>
    </row>
    <row r="98" spans="1:1" x14ac:dyDescent="0.25">
      <c r="A98" t="s">
        <v>373</v>
      </c>
    </row>
    <row r="99" spans="1:1" x14ac:dyDescent="0.25">
      <c r="A99" t="s">
        <v>374</v>
      </c>
    </row>
    <row r="100" spans="1:1" x14ac:dyDescent="0.25">
      <c r="A100" t="s">
        <v>375</v>
      </c>
    </row>
    <row r="101" spans="1:1" x14ac:dyDescent="0.25">
      <c r="A101" t="s">
        <v>376</v>
      </c>
    </row>
    <row r="102" spans="1:1" x14ac:dyDescent="0.25">
      <c r="A102" t="s">
        <v>377</v>
      </c>
    </row>
    <row r="103" spans="1:1" x14ac:dyDescent="0.25">
      <c r="A103" t="s">
        <v>378</v>
      </c>
    </row>
    <row r="104" spans="1:1" x14ac:dyDescent="0.25">
      <c r="A104" t="s">
        <v>352</v>
      </c>
    </row>
    <row r="105" spans="1:1" x14ac:dyDescent="0.25">
      <c r="A105" t="s">
        <v>353</v>
      </c>
    </row>
    <row r="106" spans="1:1" x14ac:dyDescent="0.25">
      <c r="A106" t="s">
        <v>376</v>
      </c>
    </row>
    <row r="107" spans="1:1" x14ac:dyDescent="0.25">
      <c r="A107" t="s">
        <v>377</v>
      </c>
    </row>
    <row r="109" spans="1:1" x14ac:dyDescent="0.25">
      <c r="A109" t="s">
        <v>352</v>
      </c>
    </row>
    <row r="110" spans="1:1" x14ac:dyDescent="0.25">
      <c r="A110" t="s">
        <v>379</v>
      </c>
    </row>
    <row r="111" spans="1:1" x14ac:dyDescent="0.25">
      <c r="A111" t="s">
        <v>376</v>
      </c>
    </row>
    <row r="112" spans="1:1" x14ac:dyDescent="0.25">
      <c r="A112" t="s">
        <v>380</v>
      </c>
    </row>
    <row r="113" spans="1:1" x14ac:dyDescent="0.25">
      <c r="A113" t="s">
        <v>378</v>
      </c>
    </row>
    <row r="114" spans="1:1" x14ac:dyDescent="0.25">
      <c r="A114" t="s">
        <v>352</v>
      </c>
    </row>
    <row r="115" spans="1:1" x14ac:dyDescent="0.25">
      <c r="A115" t="s">
        <v>356</v>
      </c>
    </row>
    <row r="116" spans="1:1" x14ac:dyDescent="0.25">
      <c r="A116" t="s">
        <v>376</v>
      </c>
    </row>
    <row r="117" spans="1:1" x14ac:dyDescent="0.25">
      <c r="A117" t="s">
        <v>380</v>
      </c>
    </row>
    <row r="119" spans="1:1" x14ac:dyDescent="0.25">
      <c r="A119" t="s">
        <v>352</v>
      </c>
    </row>
    <row r="120" spans="1:1" x14ac:dyDescent="0.25">
      <c r="A120" t="s">
        <v>381</v>
      </c>
    </row>
    <row r="121" spans="1:1" x14ac:dyDescent="0.25">
      <c r="A121" t="s">
        <v>376</v>
      </c>
    </row>
    <row r="122" spans="1:1" x14ac:dyDescent="0.25">
      <c r="A122" t="s">
        <v>382</v>
      </c>
    </row>
    <row r="124" spans="1:1" x14ac:dyDescent="0.25">
      <c r="A124" t="s">
        <v>352</v>
      </c>
    </row>
    <row r="125" spans="1:1" x14ac:dyDescent="0.25">
      <c r="A125" t="s">
        <v>359</v>
      </c>
    </row>
    <row r="126" spans="1:1" x14ac:dyDescent="0.25">
      <c r="A126" t="s">
        <v>383</v>
      </c>
    </row>
    <row r="127" spans="1:1" x14ac:dyDescent="0.25">
      <c r="A127" t="s">
        <v>376</v>
      </c>
    </row>
    <row r="128" spans="1:1" x14ac:dyDescent="0.25">
      <c r="A128" t="s">
        <v>384</v>
      </c>
    </row>
    <row r="129" spans="1:1" x14ac:dyDescent="0.25">
      <c r="A129" t="s">
        <v>378</v>
      </c>
    </row>
    <row r="130" spans="1:1" x14ac:dyDescent="0.25">
      <c r="A130" t="s">
        <v>352</v>
      </c>
    </row>
    <row r="131" spans="1:1" x14ac:dyDescent="0.25">
      <c r="A131" t="s">
        <v>362</v>
      </c>
    </row>
    <row r="132" spans="1:1" x14ac:dyDescent="0.25">
      <c r="A132" t="s">
        <v>376</v>
      </c>
    </row>
    <row r="133" spans="1:1" x14ac:dyDescent="0.25">
      <c r="A133" t="s">
        <v>384</v>
      </c>
    </row>
    <row r="135" spans="1:1" x14ac:dyDescent="0.25">
      <c r="A135" t="s">
        <v>352</v>
      </c>
    </row>
    <row r="136" spans="1:1" x14ac:dyDescent="0.25">
      <c r="A136" t="s">
        <v>363</v>
      </c>
    </row>
    <row r="137" spans="1:1" x14ac:dyDescent="0.25">
      <c r="A137" t="s">
        <v>364</v>
      </c>
    </row>
    <row r="138" spans="1:1" x14ac:dyDescent="0.25">
      <c r="A138" t="s">
        <v>385</v>
      </c>
    </row>
    <row r="139" spans="1:1" x14ac:dyDescent="0.25">
      <c r="A139" t="s">
        <v>352</v>
      </c>
    </row>
    <row r="140" spans="1:1" x14ac:dyDescent="0.25">
      <c r="A140" t="s">
        <v>366</v>
      </c>
    </row>
    <row r="141" spans="1:1" x14ac:dyDescent="0.25">
      <c r="A141" t="s">
        <v>364</v>
      </c>
    </row>
    <row r="142" spans="1:1" x14ac:dyDescent="0.25">
      <c r="A142" t="s">
        <v>386</v>
      </c>
    </row>
    <row r="143" spans="1:1" x14ac:dyDescent="0.25">
      <c r="A143" t="s">
        <v>352</v>
      </c>
    </row>
    <row r="144" spans="1:1" x14ac:dyDescent="0.25">
      <c r="A144" t="s">
        <v>368</v>
      </c>
    </row>
    <row r="145" spans="1:1" x14ac:dyDescent="0.25">
      <c r="A145" t="s">
        <v>364</v>
      </c>
    </row>
    <row r="146" spans="1:1" x14ac:dyDescent="0.25">
      <c r="A146" t="s">
        <v>387</v>
      </c>
    </row>
    <row r="148" spans="1:1" x14ac:dyDescent="0.25">
      <c r="A148" t="s">
        <v>352</v>
      </c>
    </row>
    <row r="149" spans="1:1" x14ac:dyDescent="0.25">
      <c r="A149" t="s">
        <v>363</v>
      </c>
    </row>
    <row r="150" spans="1:1" x14ac:dyDescent="0.25">
      <c r="A150" t="s">
        <v>364</v>
      </c>
    </row>
    <row r="151" spans="1:1" x14ac:dyDescent="0.25">
      <c r="A151" t="s">
        <v>388</v>
      </c>
    </row>
    <row r="152" spans="1:1" x14ac:dyDescent="0.25">
      <c r="A152" t="s">
        <v>352</v>
      </c>
    </row>
    <row r="153" spans="1:1" x14ac:dyDescent="0.25">
      <c r="A153" t="s">
        <v>366</v>
      </c>
    </row>
    <row r="154" spans="1:1" x14ac:dyDescent="0.25">
      <c r="A154" t="s">
        <v>364</v>
      </c>
    </row>
    <row r="155" spans="1:1" x14ac:dyDescent="0.25">
      <c r="A155" t="s">
        <v>389</v>
      </c>
    </row>
    <row r="156" spans="1:1" x14ac:dyDescent="0.25">
      <c r="A156" t="s">
        <v>352</v>
      </c>
    </row>
    <row r="157" spans="1:1" x14ac:dyDescent="0.25">
      <c r="A157" t="s">
        <v>368</v>
      </c>
    </row>
    <row r="158" spans="1:1" x14ac:dyDescent="0.25">
      <c r="A158" t="s">
        <v>364</v>
      </c>
    </row>
    <row r="159" spans="1:1" x14ac:dyDescent="0.25">
      <c r="A159" t="s">
        <v>390</v>
      </c>
    </row>
    <row r="162" spans="1:1" x14ac:dyDescent="0.25">
      <c r="A162" t="s">
        <v>265</v>
      </c>
    </row>
    <row r="163" spans="1:1" x14ac:dyDescent="0.25">
      <c r="A163" t="e">
        <f>-- v_profile_filter</f>
        <v>#NAME?</v>
      </c>
    </row>
    <row r="164" spans="1:1" x14ac:dyDescent="0.25">
      <c r="A164" t="s">
        <v>265</v>
      </c>
    </row>
    <row r="165" spans="1:1" x14ac:dyDescent="0.25">
      <c r="A165" t="s">
        <v>391</v>
      </c>
    </row>
    <row r="166" spans="1:1" x14ac:dyDescent="0.25">
      <c r="A166" t="s">
        <v>392</v>
      </c>
    </row>
    <row r="167" spans="1:1" x14ac:dyDescent="0.25">
      <c r="A167" t="s">
        <v>393</v>
      </c>
    </row>
    <row r="168" spans="1:1" x14ac:dyDescent="0.25">
      <c r="A168" t="s">
        <v>266</v>
      </c>
    </row>
    <row r="169" spans="1:1" x14ac:dyDescent="0.25">
      <c r="A169" t="s">
        <v>394</v>
      </c>
    </row>
    <row r="170" spans="1:1" x14ac:dyDescent="0.25">
      <c r="A170" t="s">
        <v>395</v>
      </c>
    </row>
    <row r="171" spans="1:1" x14ac:dyDescent="0.25">
      <c r="A171" t="s">
        <v>266</v>
      </c>
    </row>
    <row r="172" spans="1:1" x14ac:dyDescent="0.25">
      <c r="A172" t="s">
        <v>396</v>
      </c>
    </row>
    <row r="173" spans="1:1" x14ac:dyDescent="0.25">
      <c r="A173" t="s">
        <v>395</v>
      </c>
    </row>
    <row r="174" spans="1:1" x14ac:dyDescent="0.25">
      <c r="A174" t="s">
        <v>397</v>
      </c>
    </row>
    <row r="175" spans="1:1" x14ac:dyDescent="0.25">
      <c r="A175" t="s">
        <v>266</v>
      </c>
    </row>
    <row r="176" spans="1:1" x14ac:dyDescent="0.25">
      <c r="A176" t="s">
        <v>398</v>
      </c>
    </row>
    <row r="177" spans="1:1" x14ac:dyDescent="0.25">
      <c r="A177" t="s">
        <v>395</v>
      </c>
    </row>
    <row r="178" spans="1:1" x14ac:dyDescent="0.25">
      <c r="A178" t="s">
        <v>397</v>
      </c>
    </row>
    <row r="179" spans="1:1" x14ac:dyDescent="0.25">
      <c r="A179" t="s">
        <v>399</v>
      </c>
    </row>
    <row r="180" spans="1:1" x14ac:dyDescent="0.25">
      <c r="A180" t="s">
        <v>266</v>
      </c>
    </row>
    <row r="181" spans="1:1" x14ac:dyDescent="0.25">
      <c r="A181" t="s">
        <v>400</v>
      </c>
    </row>
    <row r="182" spans="1:1" x14ac:dyDescent="0.25">
      <c r="A182" t="s">
        <v>395</v>
      </c>
    </row>
    <row r="183" spans="1:1" x14ac:dyDescent="0.25">
      <c r="A183" t="s">
        <v>397</v>
      </c>
    </row>
    <row r="184" spans="1:1" x14ac:dyDescent="0.25">
      <c r="A184" t="s">
        <v>399</v>
      </c>
    </row>
    <row r="185" spans="1:1" x14ac:dyDescent="0.25">
      <c r="A185" t="s">
        <v>401</v>
      </c>
    </row>
    <row r="186" spans="1:1" x14ac:dyDescent="0.25">
      <c r="A186" t="s">
        <v>266</v>
      </c>
    </row>
    <row r="187" spans="1:1" x14ac:dyDescent="0.25">
      <c r="A187" t="s">
        <v>402</v>
      </c>
    </row>
    <row r="188" spans="1:1" x14ac:dyDescent="0.25">
      <c r="A188" t="s">
        <v>13</v>
      </c>
    </row>
    <row r="189" spans="1:1" x14ac:dyDescent="0.25">
      <c r="A189" t="s">
        <v>14</v>
      </c>
    </row>
    <row r="190" spans="1:1" x14ac:dyDescent="0.25">
      <c r="A190" t="s">
        <v>15</v>
      </c>
    </row>
    <row r="191" spans="1:1" x14ac:dyDescent="0.25">
      <c r="A191" t="s">
        <v>16</v>
      </c>
    </row>
    <row r="192" spans="1:1" x14ac:dyDescent="0.25">
      <c r="A192" t="s">
        <v>17</v>
      </c>
    </row>
    <row r="193" spans="1:1" x14ac:dyDescent="0.25">
      <c r="A193" t="s">
        <v>18</v>
      </c>
    </row>
    <row r="194" spans="1:1" x14ac:dyDescent="0.25">
      <c r="A194" t="s">
        <v>19</v>
      </c>
    </row>
    <row r="195" spans="1:1" x14ac:dyDescent="0.25">
      <c r="A195" t="s">
        <v>20</v>
      </c>
    </row>
    <row r="196" spans="1:1" x14ac:dyDescent="0.25">
      <c r="A196" t="s">
        <v>33</v>
      </c>
    </row>
    <row r="197" spans="1:1" x14ac:dyDescent="0.25">
      <c r="A197" t="s">
        <v>21</v>
      </c>
    </row>
    <row r="198" spans="1:1" x14ac:dyDescent="0.25">
      <c r="A198" t="s">
        <v>34</v>
      </c>
    </row>
    <row r="199" spans="1:1" x14ac:dyDescent="0.25">
      <c r="A199" t="s">
        <v>314</v>
      </c>
    </row>
    <row r="200" spans="1:1" x14ac:dyDescent="0.25">
      <c r="A200" t="s">
        <v>266</v>
      </c>
    </row>
    <row r="201" spans="1:1" x14ac:dyDescent="0.25">
      <c r="A201" t="s">
        <v>403</v>
      </c>
    </row>
    <row r="202" spans="1:1" x14ac:dyDescent="0.25">
      <c r="A202" t="s">
        <v>13</v>
      </c>
    </row>
    <row r="203" spans="1:1" x14ac:dyDescent="0.25">
      <c r="A203" t="s">
        <v>14</v>
      </c>
    </row>
    <row r="204" spans="1:1" x14ac:dyDescent="0.25">
      <c r="A204" t="s">
        <v>15</v>
      </c>
    </row>
    <row r="205" spans="1:1" x14ac:dyDescent="0.25">
      <c r="A205" t="s">
        <v>16</v>
      </c>
    </row>
    <row r="206" spans="1:1" x14ac:dyDescent="0.25">
      <c r="A206" t="s">
        <v>17</v>
      </c>
    </row>
    <row r="207" spans="1:1" x14ac:dyDescent="0.25">
      <c r="A207" t="s">
        <v>18</v>
      </c>
    </row>
    <row r="208" spans="1:1" x14ac:dyDescent="0.25">
      <c r="A208" t="s">
        <v>19</v>
      </c>
    </row>
    <row r="209" spans="1:1" x14ac:dyDescent="0.25">
      <c r="A209" t="s">
        <v>20</v>
      </c>
    </row>
    <row r="210" spans="1:1" x14ac:dyDescent="0.25">
      <c r="A210" t="s">
        <v>33</v>
      </c>
    </row>
    <row r="211" spans="1:1" x14ac:dyDescent="0.25">
      <c r="A211" t="s">
        <v>21</v>
      </c>
    </row>
    <row r="212" spans="1:1" x14ac:dyDescent="0.25">
      <c r="A212" t="s">
        <v>34</v>
      </c>
    </row>
    <row r="213" spans="1:1" x14ac:dyDescent="0.25">
      <c r="A213" t="s">
        <v>314</v>
      </c>
    </row>
    <row r="214" spans="1:1" x14ac:dyDescent="0.25">
      <c r="A214" t="s">
        <v>315</v>
      </c>
    </row>
    <row r="216" spans="1:1" x14ac:dyDescent="0.25">
      <c r="A216" t="s">
        <v>404</v>
      </c>
    </row>
    <row r="217" spans="1:1" x14ac:dyDescent="0.25">
      <c r="A217" t="s">
        <v>405</v>
      </c>
    </row>
    <row r="220" spans="1:1" x14ac:dyDescent="0.25">
      <c r="A220" t="s">
        <v>265</v>
      </c>
    </row>
    <row r="221" spans="1:1" x14ac:dyDescent="0.25">
      <c r="A221" t="e">
        <f>-- v_profile_project</f>
        <v>#NAME?</v>
      </c>
    </row>
    <row r="222" spans="1:1" x14ac:dyDescent="0.25">
      <c r="A222" t="s">
        <v>265</v>
      </c>
    </row>
    <row r="223" spans="1:1" x14ac:dyDescent="0.25">
      <c r="A223" t="s">
        <v>406</v>
      </c>
    </row>
    <row r="224" spans="1:1" x14ac:dyDescent="0.25">
      <c r="A224" t="s">
        <v>407</v>
      </c>
    </row>
    <row r="225" spans="1:1" x14ac:dyDescent="0.25">
      <c r="A225" t="s">
        <v>408</v>
      </c>
    </row>
    <row r="226" spans="1:1" x14ac:dyDescent="0.25">
      <c r="A226" t="s">
        <v>409</v>
      </c>
    </row>
    <row r="227" spans="1:1" x14ac:dyDescent="0.25">
      <c r="A227" t="s">
        <v>410</v>
      </c>
    </row>
    <row r="228" spans="1:1" x14ac:dyDescent="0.25">
      <c r="A228" t="s">
        <v>411</v>
      </c>
    </row>
    <row r="229" spans="1:1" x14ac:dyDescent="0.25">
      <c r="A229" t="s">
        <v>412</v>
      </c>
    </row>
    <row r="230" spans="1:1" x14ac:dyDescent="0.25">
      <c r="A230" t="s">
        <v>413</v>
      </c>
    </row>
    <row r="231" spans="1:1" x14ac:dyDescent="0.25">
      <c r="A231" t="s">
        <v>414</v>
      </c>
    </row>
    <row r="232" spans="1:1" x14ac:dyDescent="0.25">
      <c r="A232" t="s">
        <v>409</v>
      </c>
    </row>
    <row r="233" spans="1:1" x14ac:dyDescent="0.25">
      <c r="A233" t="s">
        <v>410</v>
      </c>
    </row>
    <row r="234" spans="1:1" x14ac:dyDescent="0.25">
      <c r="A234" t="s">
        <v>411</v>
      </c>
    </row>
    <row r="235" spans="1:1" x14ac:dyDescent="0.25">
      <c r="A235" t="s">
        <v>412</v>
      </c>
    </row>
    <row r="236" spans="1:1" x14ac:dyDescent="0.25">
      <c r="A236" t="s">
        <v>415</v>
      </c>
    </row>
    <row r="237" spans="1:1" x14ac:dyDescent="0.25">
      <c r="A237" t="s">
        <v>416</v>
      </c>
    </row>
    <row r="238" spans="1:1" x14ac:dyDescent="0.25">
      <c r="A238" t="s">
        <v>409</v>
      </c>
    </row>
    <row r="239" spans="1:1" x14ac:dyDescent="0.25">
      <c r="A239" t="s">
        <v>410</v>
      </c>
    </row>
    <row r="240" spans="1:1" x14ac:dyDescent="0.25">
      <c r="A240" t="s">
        <v>411</v>
      </c>
    </row>
    <row r="241" spans="1:1" x14ac:dyDescent="0.25">
      <c r="A241" t="s">
        <v>412</v>
      </c>
    </row>
    <row r="242" spans="1:1" x14ac:dyDescent="0.25">
      <c r="A242" t="s">
        <v>467</v>
      </c>
    </row>
    <row r="243" spans="1:1" x14ac:dyDescent="0.25">
      <c r="A243" t="s">
        <v>468</v>
      </c>
    </row>
    <row r="244" spans="1:1" x14ac:dyDescent="0.25">
      <c r="A244" t="s">
        <v>409</v>
      </c>
    </row>
    <row r="245" spans="1:1" x14ac:dyDescent="0.25">
      <c r="A245" t="s">
        <v>410</v>
      </c>
    </row>
    <row r="246" spans="1:1" x14ac:dyDescent="0.25">
      <c r="A246" t="s">
        <v>411</v>
      </c>
    </row>
    <row r="247" spans="1:1" x14ac:dyDescent="0.25">
      <c r="A247" t="s">
        <v>412</v>
      </c>
    </row>
    <row r="248" spans="1:1" x14ac:dyDescent="0.25">
      <c r="A248" t="s">
        <v>469</v>
      </c>
    </row>
    <row r="249" spans="1:1" x14ac:dyDescent="0.25">
      <c r="A249" t="s">
        <v>470</v>
      </c>
    </row>
    <row r="250" spans="1:1" x14ac:dyDescent="0.25">
      <c r="A250" t="s">
        <v>417</v>
      </c>
    </row>
    <row r="251" spans="1:1" x14ac:dyDescent="0.25">
      <c r="A251" t="s">
        <v>418</v>
      </c>
    </row>
    <row r="252" spans="1:1" x14ac:dyDescent="0.25">
      <c r="A252" t="s">
        <v>419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"/>
  <sheetViews>
    <sheetView workbookViewId="0"/>
  </sheetViews>
  <sheetFormatPr defaultRowHeight="15" x14ac:dyDescent="0.25"/>
  <sheetData>
    <row r="1" spans="1:1" x14ac:dyDescent="0.25">
      <c r="A1" t="s">
        <v>91</v>
      </c>
    </row>
    <row r="2" spans="1:1" x14ac:dyDescent="0.25">
      <c r="A2" t="s">
        <v>93</v>
      </c>
    </row>
    <row r="3" spans="1:1" x14ac:dyDescent="0.25">
      <c r="A3" t="s">
        <v>94</v>
      </c>
    </row>
    <row r="5" spans="1:1" x14ac:dyDescent="0.25">
      <c r="A5" t="s">
        <v>92</v>
      </c>
    </row>
    <row r="6" spans="1:1" x14ac:dyDescent="0.25">
      <c r="A6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1" spans="1:1" x14ac:dyDescent="0.25">
      <c r="A11" t="s">
        <v>98</v>
      </c>
    </row>
    <row r="12" spans="1:1" x14ac:dyDescent="0.25">
      <c r="A12" t="s">
        <v>99</v>
      </c>
    </row>
    <row r="14" spans="1:1" x14ac:dyDescent="0.25">
      <c r="A14" t="s">
        <v>100</v>
      </c>
    </row>
    <row r="15" spans="1:1" x14ac:dyDescent="0.25">
      <c r="A15" t="s">
        <v>420</v>
      </c>
    </row>
    <row r="16" spans="1:1" x14ac:dyDescent="0.25">
      <c r="A16" t="s">
        <v>101</v>
      </c>
    </row>
    <row r="17" spans="1:1" x14ac:dyDescent="0.25">
      <c r="A17" t="s">
        <v>421</v>
      </c>
    </row>
    <row r="18" spans="1:1" x14ac:dyDescent="0.25">
      <c r="A18" t="s">
        <v>422</v>
      </c>
    </row>
    <row r="19" spans="1:1" x14ac:dyDescent="0.25">
      <c r="A19" t="s">
        <v>101</v>
      </c>
    </row>
    <row r="20" spans="1:1" x14ac:dyDescent="0.25">
      <c r="A20" t="s">
        <v>423</v>
      </c>
    </row>
    <row r="21" spans="1:1" x14ac:dyDescent="0.25">
      <c r="A21" t="s">
        <v>424</v>
      </c>
    </row>
    <row r="22" spans="1:1" x14ac:dyDescent="0.25">
      <c r="A22" t="s">
        <v>101</v>
      </c>
    </row>
    <row r="23" spans="1:1" x14ac:dyDescent="0.25">
      <c r="A23" t="s">
        <v>425</v>
      </c>
    </row>
    <row r="24" spans="1:1" x14ac:dyDescent="0.25">
      <c r="A24" t="s">
        <v>426</v>
      </c>
    </row>
    <row r="26" spans="1:1" x14ac:dyDescent="0.25">
      <c r="A26" t="s">
        <v>102</v>
      </c>
    </row>
    <row r="27" spans="1:1" x14ac:dyDescent="0.25">
      <c r="A27" t="s">
        <v>427</v>
      </c>
    </row>
    <row r="29" spans="1:1" x14ac:dyDescent="0.25">
      <c r="A29" t="s">
        <v>103</v>
      </c>
    </row>
    <row r="30" spans="1:1" x14ac:dyDescent="0.25">
      <c r="A30" t="s">
        <v>428</v>
      </c>
    </row>
    <row r="32" spans="1:1" x14ac:dyDescent="0.25">
      <c r="A32" t="s">
        <v>104</v>
      </c>
    </row>
    <row r="33" spans="1:1" x14ac:dyDescent="0.25">
      <c r="A33" t="s">
        <v>429</v>
      </c>
    </row>
    <row r="35" spans="1:1" x14ac:dyDescent="0.25">
      <c r="A35" t="s">
        <v>105</v>
      </c>
    </row>
    <row r="36" spans="1:1" x14ac:dyDescent="0.25">
      <c r="A36" t="s">
        <v>430</v>
      </c>
    </row>
    <row r="37" spans="1:1" x14ac:dyDescent="0.25">
      <c r="A37" t="s">
        <v>106</v>
      </c>
    </row>
    <row r="38" spans="1:1" x14ac:dyDescent="0.25">
      <c r="A38" t="s">
        <v>431</v>
      </c>
    </row>
    <row r="39" spans="1:1" x14ac:dyDescent="0.25">
      <c r="A39" t="s">
        <v>432</v>
      </c>
    </row>
    <row r="40" spans="1:1" x14ac:dyDescent="0.25">
      <c r="A40" t="s">
        <v>433</v>
      </c>
    </row>
    <row r="41" spans="1:1" x14ac:dyDescent="0.25">
      <c r="A41" t="s">
        <v>107</v>
      </c>
    </row>
    <row r="42" spans="1:1" x14ac:dyDescent="0.25">
      <c r="A42" t="s">
        <v>434</v>
      </c>
    </row>
    <row r="43" spans="1:1" x14ac:dyDescent="0.25">
      <c r="A43" t="s">
        <v>435</v>
      </c>
    </row>
    <row r="44" spans="1:1" x14ac:dyDescent="0.25">
      <c r="A44" t="s">
        <v>436</v>
      </c>
    </row>
    <row r="45" spans="1:1" x14ac:dyDescent="0.25">
      <c r="A45" t="s">
        <v>437</v>
      </c>
    </row>
    <row r="46" spans="1:1" x14ac:dyDescent="0.25">
      <c r="A46" t="s">
        <v>438</v>
      </c>
    </row>
    <row r="47" spans="1:1" x14ac:dyDescent="0.25">
      <c r="A47" t="s">
        <v>439</v>
      </c>
    </row>
    <row r="48" spans="1:1" x14ac:dyDescent="0.25">
      <c r="A48" t="s">
        <v>108</v>
      </c>
    </row>
    <row r="49" spans="1:1" x14ac:dyDescent="0.25">
      <c r="A49" t="s">
        <v>440</v>
      </c>
    </row>
    <row r="50" spans="1:1" x14ac:dyDescent="0.25">
      <c r="A50" t="s">
        <v>441</v>
      </c>
    </row>
    <row r="51" spans="1:1" x14ac:dyDescent="0.25">
      <c r="A51" t="s">
        <v>442</v>
      </c>
    </row>
    <row r="52" spans="1:1" x14ac:dyDescent="0.25">
      <c r="A52" t="s">
        <v>443</v>
      </c>
    </row>
    <row r="53" spans="1:1" x14ac:dyDescent="0.25">
      <c r="A53" t="s">
        <v>444</v>
      </c>
    </row>
    <row r="54" spans="1:1" x14ac:dyDescent="0.25">
      <c r="A54" t="s">
        <v>445</v>
      </c>
    </row>
    <row r="55" spans="1:1" x14ac:dyDescent="0.25">
      <c r="A55" t="s">
        <v>446</v>
      </c>
    </row>
    <row r="57" spans="1:1" x14ac:dyDescent="0.25">
      <c r="A57" t="s">
        <v>275</v>
      </c>
    </row>
    <row r="58" spans="1:1" x14ac:dyDescent="0.25">
      <c r="A58" t="s">
        <v>447</v>
      </c>
    </row>
    <row r="59" spans="1:1" x14ac:dyDescent="0.25">
      <c r="A59" t="s">
        <v>109</v>
      </c>
    </row>
    <row r="60" spans="1:1" x14ac:dyDescent="0.25">
      <c r="A60" t="s">
        <v>448</v>
      </c>
    </row>
    <row r="61" spans="1:1" x14ac:dyDescent="0.25">
      <c r="A61" t="s">
        <v>449</v>
      </c>
    </row>
    <row r="62" spans="1:1" x14ac:dyDescent="0.25">
      <c r="A62" t="s">
        <v>109</v>
      </c>
    </row>
    <row r="63" spans="1:1" x14ac:dyDescent="0.25">
      <c r="A63" t="s">
        <v>450</v>
      </c>
    </row>
    <row r="64" spans="1:1" x14ac:dyDescent="0.25">
      <c r="A64" t="s">
        <v>451</v>
      </c>
    </row>
    <row r="65" spans="1:1" x14ac:dyDescent="0.25">
      <c r="A65" t="s">
        <v>109</v>
      </c>
    </row>
    <row r="66" spans="1:1" x14ac:dyDescent="0.25">
      <c r="A66" t="s">
        <v>452</v>
      </c>
    </row>
    <row r="67" spans="1:1" x14ac:dyDescent="0.25">
      <c r="A67" t="s">
        <v>453</v>
      </c>
    </row>
    <row r="68" spans="1:1" x14ac:dyDescent="0.25">
      <c r="A68" t="s">
        <v>109</v>
      </c>
    </row>
    <row r="69" spans="1:1" x14ac:dyDescent="0.25">
      <c r="A69" t="s">
        <v>109</v>
      </c>
    </row>
    <row r="70" spans="1:1" x14ac:dyDescent="0.25">
      <c r="A70" t="s">
        <v>110</v>
      </c>
    </row>
    <row r="71" spans="1:1" x14ac:dyDescent="0.25">
      <c r="A71" t="s">
        <v>454</v>
      </c>
    </row>
    <row r="72" spans="1:1" x14ac:dyDescent="0.25">
      <c r="A72" t="s">
        <v>109</v>
      </c>
    </row>
    <row r="73" spans="1:1" x14ac:dyDescent="0.25">
      <c r="A73" t="s">
        <v>455</v>
      </c>
    </row>
    <row r="74" spans="1:1" x14ac:dyDescent="0.25">
      <c r="A74" t="s">
        <v>456</v>
      </c>
    </row>
    <row r="75" spans="1:1" x14ac:dyDescent="0.25">
      <c r="A75" t="s">
        <v>109</v>
      </c>
    </row>
    <row r="76" spans="1:1" x14ac:dyDescent="0.25">
      <c r="A76" t="s">
        <v>457</v>
      </c>
    </row>
    <row r="77" spans="1:1" x14ac:dyDescent="0.25">
      <c r="A77" t="s">
        <v>458</v>
      </c>
    </row>
    <row r="78" spans="1:1" x14ac:dyDescent="0.25">
      <c r="A78" t="s">
        <v>109</v>
      </c>
    </row>
    <row r="79" spans="1:1" x14ac:dyDescent="0.25">
      <c r="A79" t="s">
        <v>459</v>
      </c>
    </row>
    <row r="80" spans="1:1" x14ac:dyDescent="0.25">
      <c r="A80" t="s">
        <v>460</v>
      </c>
    </row>
    <row r="82" spans="1:1" x14ac:dyDescent="0.25">
      <c r="A82" t="s">
        <v>276</v>
      </c>
    </row>
    <row r="83" spans="1:1" x14ac:dyDescent="0.25">
      <c r="A83" t="s">
        <v>461</v>
      </c>
    </row>
    <row r="84" spans="1:1" x14ac:dyDescent="0.25">
      <c r="A84" t="s">
        <v>111</v>
      </c>
    </row>
    <row r="86" spans="1:1" x14ac:dyDescent="0.25">
      <c r="A86" t="s">
        <v>277</v>
      </c>
    </row>
    <row r="87" spans="1:1" x14ac:dyDescent="0.25">
      <c r="A87" t="s">
        <v>462</v>
      </c>
    </row>
    <row r="88" spans="1:1" x14ac:dyDescent="0.25">
      <c r="A88" t="s">
        <v>111</v>
      </c>
    </row>
    <row r="90" spans="1:1" x14ac:dyDescent="0.25">
      <c r="A90" t="s">
        <v>278</v>
      </c>
    </row>
    <row r="91" spans="1:1" x14ac:dyDescent="0.25">
      <c r="A91" t="s">
        <v>463</v>
      </c>
    </row>
    <row r="92" spans="1:1" x14ac:dyDescent="0.25">
      <c r="A92" t="s">
        <v>112</v>
      </c>
    </row>
    <row r="94" spans="1:1" x14ac:dyDescent="0.25">
      <c r="A94" t="s">
        <v>279</v>
      </c>
    </row>
    <row r="95" spans="1:1" x14ac:dyDescent="0.25">
      <c r="A95" t="s">
        <v>464</v>
      </c>
    </row>
    <row r="96" spans="1:1" x14ac:dyDescent="0.25">
      <c r="A96" t="s">
        <v>112</v>
      </c>
    </row>
    <row r="98" spans="1:1" x14ac:dyDescent="0.25">
      <c r="A98" t="s">
        <v>280</v>
      </c>
    </row>
    <row r="99" spans="1:1" x14ac:dyDescent="0.25">
      <c r="A99" t="s">
        <v>465</v>
      </c>
    </row>
    <row r="100" spans="1:1" x14ac:dyDescent="0.25">
      <c r="A100" t="s">
        <v>113</v>
      </c>
    </row>
    <row r="102" spans="1:1" x14ac:dyDescent="0.25">
      <c r="A102" t="s">
        <v>281</v>
      </c>
    </row>
    <row r="103" spans="1:1" x14ac:dyDescent="0.25">
      <c r="A103" t="s">
        <v>466</v>
      </c>
    </row>
    <row r="104" spans="1:1" x14ac:dyDescent="0.25">
      <c r="A104" t="s">
        <v>113</v>
      </c>
    </row>
    <row r="106" spans="1:1" x14ac:dyDescent="0.25">
      <c r="A106" t="s">
        <v>282</v>
      </c>
    </row>
    <row r="107" spans="1:1" x14ac:dyDescent="0.25">
      <c r="A107" t="s">
        <v>283</v>
      </c>
    </row>
    <row r="108" spans="1:1" x14ac:dyDescent="0.25">
      <c r="A108" t="s">
        <v>284</v>
      </c>
    </row>
    <row r="109" spans="1:1" x14ac:dyDescent="0.25">
      <c r="A109" t="s">
        <v>285</v>
      </c>
    </row>
    <row r="110" spans="1:1" x14ac:dyDescent="0.25">
      <c r="A110" t="s">
        <v>286</v>
      </c>
    </row>
    <row r="111" spans="1:1" x14ac:dyDescent="0.25">
      <c r="A111" t="s">
        <v>287</v>
      </c>
    </row>
    <row r="112" spans="1:1" x14ac:dyDescent="0.25">
      <c r="A112" t="s">
        <v>471</v>
      </c>
    </row>
    <row r="113" spans="1:1" x14ac:dyDescent="0.25">
      <c r="A113" t="s">
        <v>472</v>
      </c>
    </row>
    <row r="114" spans="1:1" x14ac:dyDescent="0.25">
      <c r="A114" t="s">
        <v>473</v>
      </c>
    </row>
    <row r="115" spans="1:1" x14ac:dyDescent="0.25">
      <c r="A115" t="s">
        <v>474</v>
      </c>
    </row>
    <row r="116" spans="1:1" x14ac:dyDescent="0.25">
      <c r="A116" t="s">
        <v>475</v>
      </c>
    </row>
    <row r="117" spans="1:1" x14ac:dyDescent="0.25">
      <c r="A117" t="s">
        <v>288</v>
      </c>
    </row>
    <row r="118" spans="1:1" x14ac:dyDescent="0.25">
      <c r="A118" t="s">
        <v>266</v>
      </c>
    </row>
    <row r="119" spans="1:1" x14ac:dyDescent="0.25">
      <c r="A119" t="s">
        <v>283</v>
      </c>
    </row>
    <row r="120" spans="1:1" x14ac:dyDescent="0.25">
      <c r="A120" t="s">
        <v>289</v>
      </c>
    </row>
    <row r="121" spans="1:1" x14ac:dyDescent="0.25">
      <c r="A121" t="s">
        <v>290</v>
      </c>
    </row>
    <row r="122" spans="1:1" x14ac:dyDescent="0.25">
      <c r="A122" t="s">
        <v>291</v>
      </c>
    </row>
    <row r="123" spans="1:1" x14ac:dyDescent="0.25">
      <c r="A123" t="s">
        <v>292</v>
      </c>
    </row>
    <row r="124" spans="1:1" x14ac:dyDescent="0.25">
      <c r="A124" t="s">
        <v>476</v>
      </c>
    </row>
    <row r="125" spans="1:1" x14ac:dyDescent="0.25">
      <c r="A125" t="s">
        <v>477</v>
      </c>
    </row>
    <row r="126" spans="1:1" x14ac:dyDescent="0.25">
      <c r="A126" t="s">
        <v>478</v>
      </c>
    </row>
    <row r="127" spans="1:1" x14ac:dyDescent="0.25">
      <c r="A127" t="s">
        <v>479</v>
      </c>
    </row>
    <row r="128" spans="1:1" x14ac:dyDescent="0.25">
      <c r="A128" t="s">
        <v>480</v>
      </c>
    </row>
    <row r="129" spans="1:1" x14ac:dyDescent="0.25">
      <c r="A129" t="s">
        <v>288</v>
      </c>
    </row>
    <row r="131" spans="1:1" x14ac:dyDescent="0.25">
      <c r="A131" t="s">
        <v>293</v>
      </c>
    </row>
    <row r="132" spans="1:1" x14ac:dyDescent="0.25">
      <c r="A132" t="s">
        <v>294</v>
      </c>
    </row>
    <row r="133" spans="1:1" x14ac:dyDescent="0.25">
      <c r="A133" t="s">
        <v>295</v>
      </c>
    </row>
    <row r="134" spans="1:1" x14ac:dyDescent="0.25">
      <c r="A134" t="s">
        <v>481</v>
      </c>
    </row>
    <row r="135" spans="1:1" x14ac:dyDescent="0.25">
      <c r="A135" t="s">
        <v>482</v>
      </c>
    </row>
    <row r="136" spans="1:1" x14ac:dyDescent="0.25">
      <c r="A136" t="s">
        <v>483</v>
      </c>
    </row>
    <row r="137" spans="1:1" x14ac:dyDescent="0.25">
      <c r="A137" t="s">
        <v>296</v>
      </c>
    </row>
    <row r="138" spans="1:1" x14ac:dyDescent="0.25">
      <c r="A138" t="s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58"/>
  <sheetViews>
    <sheetView showGridLines="0" zoomScale="85" zoomScaleNormal="85" workbookViewId="0">
      <selection activeCell="A36" sqref="A36"/>
    </sheetView>
  </sheetViews>
  <sheetFormatPr defaultRowHeight="12.75" x14ac:dyDescent="0.25"/>
  <cols>
    <col min="1" max="1" width="42" style="3" customWidth="1"/>
    <col min="2" max="2" width="13.85546875" style="3" customWidth="1"/>
    <col min="3" max="3" width="15" style="3" customWidth="1"/>
    <col min="4" max="4" width="9.28515625" style="3" bestFit="1" customWidth="1"/>
    <col min="5" max="5" width="12" style="3" customWidth="1"/>
    <col min="6" max="6" width="12" style="10" customWidth="1"/>
    <col min="7" max="7" width="6.7109375" style="10" bestFit="1" customWidth="1"/>
    <col min="8" max="8" width="7.7109375" style="10" bestFit="1" customWidth="1"/>
    <col min="9" max="16384" width="9.140625" style="3"/>
  </cols>
  <sheetData>
    <row r="1" spans="1:8" ht="15.75" x14ac:dyDescent="0.25">
      <c r="A1" s="2" t="s">
        <v>91</v>
      </c>
      <c r="F1" s="2" t="s">
        <v>102</v>
      </c>
      <c r="G1" s="3"/>
      <c r="H1" s="3"/>
    </row>
    <row r="2" spans="1:8" x14ac:dyDescent="0.25">
      <c r="A2" s="4" t="s">
        <v>37</v>
      </c>
      <c r="B2" s="4" t="s">
        <v>36</v>
      </c>
      <c r="C2" s="4" t="s">
        <v>38</v>
      </c>
      <c r="D2" s="5" t="s">
        <v>39</v>
      </c>
      <c r="F2" s="4" t="s">
        <v>1</v>
      </c>
      <c r="G2" s="4" t="s">
        <v>215</v>
      </c>
      <c r="H2" s="4" t="s">
        <v>39</v>
      </c>
    </row>
    <row r="3" spans="1:8" x14ac:dyDescent="0.25">
      <c r="A3" s="6" t="s">
        <v>11</v>
      </c>
      <c r="B3" s="6" t="s">
        <v>36</v>
      </c>
      <c r="C3" s="7">
        <v>385078</v>
      </c>
      <c r="D3" s="17">
        <v>100</v>
      </c>
      <c r="F3" s="6">
        <v>1</v>
      </c>
      <c r="G3" s="7">
        <v>9309</v>
      </c>
      <c r="H3" s="17">
        <v>63.992600000000003</v>
      </c>
    </row>
    <row r="4" spans="1:8" x14ac:dyDescent="0.25">
      <c r="A4" s="6" t="s">
        <v>11</v>
      </c>
      <c r="B4" s="6" t="s">
        <v>10</v>
      </c>
      <c r="C4" s="18">
        <v>14547</v>
      </c>
      <c r="D4" s="17">
        <v>3.7776999999999998</v>
      </c>
      <c r="F4" s="6">
        <v>2</v>
      </c>
      <c r="G4" s="7">
        <v>3424</v>
      </c>
      <c r="H4" s="17">
        <v>23.537500000000001</v>
      </c>
    </row>
    <row r="5" spans="1:8" x14ac:dyDescent="0.25">
      <c r="A5" s="6" t="s">
        <v>11</v>
      </c>
      <c r="B5" s="6" t="s">
        <v>8</v>
      </c>
      <c r="C5" s="7">
        <v>346493</v>
      </c>
      <c r="D5" s="17">
        <v>89.98</v>
      </c>
      <c r="F5" s="6">
        <v>3</v>
      </c>
      <c r="G5" s="7">
        <v>982</v>
      </c>
      <c r="H5" s="17">
        <v>6.7504999999999997</v>
      </c>
    </row>
    <row r="6" spans="1:8" x14ac:dyDescent="0.25">
      <c r="A6" s="6" t="s">
        <v>11</v>
      </c>
      <c r="B6" s="6" t="s">
        <v>9</v>
      </c>
      <c r="C6" s="7">
        <v>24038</v>
      </c>
      <c r="D6" s="17">
        <v>6.2423999999999999</v>
      </c>
      <c r="F6" s="6">
        <v>4</v>
      </c>
      <c r="G6" s="7">
        <v>471</v>
      </c>
      <c r="H6" s="17">
        <v>3.2378</v>
      </c>
    </row>
    <row r="7" spans="1:8" x14ac:dyDescent="0.25">
      <c r="F7" s="6">
        <v>5</v>
      </c>
      <c r="G7" s="7">
        <v>195</v>
      </c>
      <c r="H7" s="17">
        <v>1.3405</v>
      </c>
    </row>
    <row r="8" spans="1:8" ht="15.75" x14ac:dyDescent="0.25">
      <c r="A8" s="2" t="s">
        <v>92</v>
      </c>
      <c r="F8" s="6">
        <v>6</v>
      </c>
      <c r="G8" s="7">
        <v>116</v>
      </c>
      <c r="H8" s="17">
        <v>0.7974</v>
      </c>
    </row>
    <row r="9" spans="1:8" x14ac:dyDescent="0.25">
      <c r="A9" s="8" t="s">
        <v>214</v>
      </c>
      <c r="B9" s="8" t="s">
        <v>215</v>
      </c>
      <c r="F9" s="6">
        <v>8</v>
      </c>
      <c r="G9" s="7">
        <v>20</v>
      </c>
      <c r="H9" s="17">
        <v>0.13750000000000001</v>
      </c>
    </row>
    <row r="10" spans="1:8" x14ac:dyDescent="0.25">
      <c r="A10" s="6" t="s">
        <v>46</v>
      </c>
      <c r="B10" s="7">
        <v>6064495</v>
      </c>
      <c r="F10" s="6">
        <v>7</v>
      </c>
      <c r="G10" s="7">
        <v>17</v>
      </c>
      <c r="H10" s="17">
        <v>0.1169</v>
      </c>
    </row>
    <row r="11" spans="1:8" x14ac:dyDescent="0.25">
      <c r="A11" s="6" t="s">
        <v>47</v>
      </c>
      <c r="B11" s="7">
        <v>2003480</v>
      </c>
      <c r="F11" s="6">
        <v>9</v>
      </c>
      <c r="G11" s="7">
        <v>10</v>
      </c>
      <c r="H11" s="17">
        <v>6.8699999999999997E-2</v>
      </c>
    </row>
    <row r="12" spans="1:8" x14ac:dyDescent="0.25">
      <c r="A12" s="6" t="s">
        <v>48</v>
      </c>
      <c r="B12" s="7">
        <v>1602644</v>
      </c>
      <c r="F12" s="6">
        <v>10</v>
      </c>
      <c r="G12" s="7">
        <v>2</v>
      </c>
      <c r="H12" s="17">
        <v>1.37E-2</v>
      </c>
    </row>
    <row r="13" spans="1:8" x14ac:dyDescent="0.25">
      <c r="A13" s="6" t="s">
        <v>49</v>
      </c>
      <c r="B13" s="7">
        <v>1380031</v>
      </c>
      <c r="F13" s="6">
        <v>13</v>
      </c>
      <c r="G13" s="7">
        <v>1</v>
      </c>
      <c r="H13" s="17">
        <v>6.8999999999999999E-3</v>
      </c>
    </row>
    <row r="14" spans="1:8" x14ac:dyDescent="0.25">
      <c r="A14" s="6" t="s">
        <v>50</v>
      </c>
      <c r="B14" s="7">
        <v>835327</v>
      </c>
      <c r="G14" s="11"/>
      <c r="H14" s="21"/>
    </row>
    <row r="15" spans="1:8" x14ac:dyDescent="0.25">
      <c r="A15" s="6" t="s">
        <v>51</v>
      </c>
      <c r="B15" s="7">
        <v>401749</v>
      </c>
      <c r="G15" s="11"/>
      <c r="H15" s="21"/>
    </row>
    <row r="16" spans="1:8" x14ac:dyDescent="0.25">
      <c r="A16" s="6" t="s">
        <v>318</v>
      </c>
      <c r="B16" s="18">
        <v>385078</v>
      </c>
      <c r="G16" s="11"/>
      <c r="H16" s="21"/>
    </row>
    <row r="17" spans="1:8" x14ac:dyDescent="0.25">
      <c r="G17" s="11"/>
      <c r="H17" s="21"/>
    </row>
    <row r="18" spans="1:8" ht="15.75" x14ac:dyDescent="0.25">
      <c r="A18" s="2" t="s">
        <v>100</v>
      </c>
      <c r="G18" s="11"/>
      <c r="H18" s="21"/>
    </row>
    <row r="19" spans="1:8" x14ac:dyDescent="0.25">
      <c r="A19" s="8" t="s">
        <v>40</v>
      </c>
      <c r="B19" s="8" t="s">
        <v>38</v>
      </c>
      <c r="C19" s="8" t="s">
        <v>39</v>
      </c>
      <c r="G19" s="11"/>
      <c r="H19" s="21"/>
    </row>
    <row r="20" spans="1:8" x14ac:dyDescent="0.25">
      <c r="A20" s="6" t="s">
        <v>40</v>
      </c>
      <c r="B20" s="7">
        <v>14547</v>
      </c>
      <c r="C20" s="17">
        <v>100</v>
      </c>
      <c r="G20" s="11"/>
      <c r="H20" s="21"/>
    </row>
    <row r="21" spans="1:8" x14ac:dyDescent="0.25">
      <c r="A21" s="6" t="s">
        <v>41</v>
      </c>
      <c r="B21" s="7" t="s">
        <v>41</v>
      </c>
      <c r="C21" s="17" t="s">
        <v>41</v>
      </c>
      <c r="G21" s="11"/>
      <c r="H21" s="21"/>
    </row>
    <row r="22" spans="1:8" x14ac:dyDescent="0.25">
      <c r="A22" s="6" t="s">
        <v>42</v>
      </c>
      <c r="B22" s="7">
        <v>2851</v>
      </c>
      <c r="C22" s="17">
        <v>19.598542653999999</v>
      </c>
      <c r="G22" s="11"/>
      <c r="H22" s="21"/>
    </row>
    <row r="23" spans="1:8" x14ac:dyDescent="0.25">
      <c r="A23" s="6" t="s">
        <v>43</v>
      </c>
      <c r="B23" s="7">
        <v>11696</v>
      </c>
      <c r="C23" s="17">
        <v>80.401457344999997</v>
      </c>
      <c r="G23" s="11"/>
      <c r="H23" s="21"/>
    </row>
    <row r="24" spans="1:8" x14ac:dyDescent="0.25">
      <c r="A24" s="6" t="s">
        <v>41</v>
      </c>
      <c r="B24" s="7" t="s">
        <v>41</v>
      </c>
      <c r="C24" s="17" t="s">
        <v>41</v>
      </c>
      <c r="G24" s="11"/>
      <c r="H24" s="21"/>
    </row>
    <row r="25" spans="1:8" x14ac:dyDescent="0.25">
      <c r="A25" s="6" t="s">
        <v>3</v>
      </c>
      <c r="B25" s="7">
        <v>3643</v>
      </c>
      <c r="C25" s="17">
        <v>25.042964184999999</v>
      </c>
      <c r="G25" s="11"/>
      <c r="H25" s="21"/>
    </row>
    <row r="26" spans="1:8" x14ac:dyDescent="0.25">
      <c r="A26" s="6" t="s">
        <v>44</v>
      </c>
      <c r="B26" s="7">
        <v>10904</v>
      </c>
      <c r="C26" s="17">
        <v>74.957035813999994</v>
      </c>
      <c r="G26" s="11"/>
      <c r="H26" s="21"/>
    </row>
    <row r="27" spans="1:8" x14ac:dyDescent="0.25">
      <c r="A27" s="6" t="s">
        <v>41</v>
      </c>
      <c r="B27" s="7" t="s">
        <v>41</v>
      </c>
      <c r="C27" s="17" t="s">
        <v>41</v>
      </c>
      <c r="G27" s="11"/>
      <c r="H27" s="21"/>
    </row>
    <row r="28" spans="1:8" x14ac:dyDescent="0.25">
      <c r="A28" s="6" t="s">
        <v>4</v>
      </c>
      <c r="B28" s="7">
        <v>4051</v>
      </c>
      <c r="C28" s="17">
        <v>27.847666185000001</v>
      </c>
      <c r="G28" s="11"/>
      <c r="H28" s="21"/>
    </row>
    <row r="29" spans="1:8" x14ac:dyDescent="0.25">
      <c r="A29" s="6" t="s">
        <v>45</v>
      </c>
      <c r="B29" s="7">
        <v>10496</v>
      </c>
      <c r="C29" s="17">
        <v>72.152333814000002</v>
      </c>
      <c r="G29" s="11"/>
      <c r="H29" s="21"/>
    </row>
    <row r="30" spans="1:8" x14ac:dyDescent="0.25">
      <c r="G30" s="11"/>
      <c r="H30" s="21"/>
    </row>
    <row r="31" spans="1:8" ht="15.75" x14ac:dyDescent="0.25">
      <c r="A31" s="2" t="s">
        <v>103</v>
      </c>
      <c r="G31" s="11"/>
      <c r="H31" s="21"/>
    </row>
    <row r="32" spans="1:8" x14ac:dyDescent="0.25">
      <c r="A32" s="4" t="s">
        <v>2</v>
      </c>
      <c r="B32" s="4" t="s">
        <v>215</v>
      </c>
      <c r="C32" s="4" t="s">
        <v>39</v>
      </c>
      <c r="G32" s="11"/>
      <c r="H32" s="21"/>
    </row>
    <row r="33" spans="1:8" x14ac:dyDescent="0.25">
      <c r="A33" s="6">
        <v>2</v>
      </c>
      <c r="B33" s="7">
        <v>5324</v>
      </c>
      <c r="C33" s="17">
        <v>36.598599999999998</v>
      </c>
      <c r="G33" s="11"/>
      <c r="H33" s="21"/>
    </row>
    <row r="34" spans="1:8" x14ac:dyDescent="0.25">
      <c r="A34" s="6">
        <v>1</v>
      </c>
      <c r="B34" s="7">
        <v>3788</v>
      </c>
      <c r="C34" s="17">
        <v>26.0397</v>
      </c>
      <c r="G34" s="11"/>
      <c r="H34" s="21"/>
    </row>
    <row r="35" spans="1:8" x14ac:dyDescent="0.25">
      <c r="A35" s="6">
        <v>3</v>
      </c>
      <c r="B35" s="7">
        <v>3589</v>
      </c>
      <c r="C35" s="17">
        <v>24.671800000000001</v>
      </c>
      <c r="G35" s="11"/>
      <c r="H35" s="21"/>
    </row>
    <row r="36" spans="1:8" x14ac:dyDescent="0.25">
      <c r="A36" s="6">
        <v>4</v>
      </c>
      <c r="B36" s="7">
        <v>1241</v>
      </c>
      <c r="C36" s="17">
        <v>8.5310000000000006</v>
      </c>
      <c r="G36" s="11"/>
      <c r="H36" s="21"/>
    </row>
    <row r="37" spans="1:8" x14ac:dyDescent="0.25">
      <c r="A37" s="6">
        <v>5</v>
      </c>
      <c r="B37" s="7">
        <v>453</v>
      </c>
      <c r="C37" s="17">
        <v>3.1139999999999999</v>
      </c>
    </row>
    <row r="38" spans="1:8" x14ac:dyDescent="0.25">
      <c r="A38" s="6">
        <v>6</v>
      </c>
      <c r="B38" s="7">
        <v>118</v>
      </c>
      <c r="C38" s="17">
        <v>0.81120000000000003</v>
      </c>
    </row>
    <row r="39" spans="1:8" x14ac:dyDescent="0.25">
      <c r="A39" s="6">
        <v>7</v>
      </c>
      <c r="B39" s="7">
        <v>28</v>
      </c>
      <c r="C39" s="17">
        <v>0.1925</v>
      </c>
      <c r="H39" s="11"/>
    </row>
    <row r="40" spans="1:8" x14ac:dyDescent="0.25">
      <c r="A40" s="6">
        <v>8</v>
      </c>
      <c r="B40" s="7">
        <v>5</v>
      </c>
      <c r="C40" s="17">
        <v>3.44E-2</v>
      </c>
      <c r="H40" s="11"/>
    </row>
    <row r="41" spans="1:8" x14ac:dyDescent="0.25">
      <c r="A41" s="6">
        <v>9</v>
      </c>
      <c r="B41" s="7">
        <v>1</v>
      </c>
      <c r="C41" s="17">
        <v>6.8999999999999999E-3</v>
      </c>
      <c r="H41" s="11"/>
    </row>
    <row r="42" spans="1:8" x14ac:dyDescent="0.25">
      <c r="H42" s="11"/>
    </row>
    <row r="43" spans="1:8" ht="15.75" x14ac:dyDescent="0.25">
      <c r="A43" s="2" t="s">
        <v>104</v>
      </c>
      <c r="H43" s="11"/>
    </row>
    <row r="44" spans="1:8" x14ac:dyDescent="0.25">
      <c r="A44" s="4" t="s">
        <v>5</v>
      </c>
      <c r="B44" s="4" t="s">
        <v>215</v>
      </c>
      <c r="C44" s="4" t="s">
        <v>39</v>
      </c>
    </row>
    <row r="45" spans="1:8" x14ac:dyDescent="0.25">
      <c r="A45" s="6">
        <v>2</v>
      </c>
      <c r="B45" s="7">
        <v>5937</v>
      </c>
      <c r="C45" s="17">
        <v>40.8125</v>
      </c>
    </row>
    <row r="46" spans="1:8" x14ac:dyDescent="0.25">
      <c r="A46" s="6">
        <v>3</v>
      </c>
      <c r="B46" s="7">
        <v>3864</v>
      </c>
      <c r="C46" s="17">
        <v>26.562200000000001</v>
      </c>
    </row>
    <row r="47" spans="1:8" x14ac:dyDescent="0.25">
      <c r="A47" s="6">
        <v>4</v>
      </c>
      <c r="B47" s="7">
        <v>1682</v>
      </c>
      <c r="C47" s="17">
        <v>11.5625</v>
      </c>
    </row>
    <row r="48" spans="1:8" x14ac:dyDescent="0.25">
      <c r="A48" s="6">
        <v>1</v>
      </c>
      <c r="B48" s="7">
        <v>1527</v>
      </c>
      <c r="C48" s="17">
        <v>10.497</v>
      </c>
    </row>
    <row r="49" spans="1:8" x14ac:dyDescent="0.25">
      <c r="A49" s="6">
        <v>5</v>
      </c>
      <c r="B49" s="7">
        <v>951</v>
      </c>
      <c r="C49" s="17">
        <v>6.5373999999999999</v>
      </c>
    </row>
    <row r="50" spans="1:8" x14ac:dyDescent="0.25">
      <c r="A50" s="6">
        <v>6</v>
      </c>
      <c r="B50" s="7">
        <v>289</v>
      </c>
      <c r="C50" s="17">
        <v>1.9866999999999999</v>
      </c>
      <c r="H50" s="11"/>
    </row>
    <row r="51" spans="1:8" x14ac:dyDescent="0.25">
      <c r="A51" s="6">
        <v>7</v>
      </c>
      <c r="B51" s="7">
        <v>155</v>
      </c>
      <c r="C51" s="17">
        <v>1.0654999999999999</v>
      </c>
      <c r="H51" s="11"/>
    </row>
    <row r="52" spans="1:8" x14ac:dyDescent="0.25">
      <c r="A52" s="6">
        <v>8</v>
      </c>
      <c r="B52" s="7">
        <v>86</v>
      </c>
      <c r="C52" s="17">
        <v>0.59119999999999995</v>
      </c>
      <c r="H52" s="11"/>
    </row>
    <row r="53" spans="1:8" x14ac:dyDescent="0.25">
      <c r="A53" s="6">
        <v>9</v>
      </c>
      <c r="B53" s="7">
        <v>15</v>
      </c>
      <c r="C53" s="17">
        <v>0.1031</v>
      </c>
      <c r="H53" s="11"/>
    </row>
    <row r="54" spans="1:8" x14ac:dyDescent="0.25">
      <c r="A54" s="6">
        <v>12</v>
      </c>
      <c r="B54" s="7">
        <v>14</v>
      </c>
      <c r="C54" s="17">
        <v>9.6199999999999994E-2</v>
      </c>
      <c r="H54" s="11"/>
    </row>
    <row r="55" spans="1:8" x14ac:dyDescent="0.25">
      <c r="A55" s="6">
        <v>11</v>
      </c>
      <c r="B55" s="7">
        <v>14</v>
      </c>
      <c r="C55" s="17">
        <v>9.6199999999999994E-2</v>
      </c>
      <c r="H55" s="11"/>
    </row>
    <row r="56" spans="1:8" x14ac:dyDescent="0.25">
      <c r="A56" s="6">
        <v>14</v>
      </c>
      <c r="B56" s="7">
        <v>8</v>
      </c>
      <c r="C56" s="17">
        <v>5.5E-2</v>
      </c>
    </row>
    <row r="57" spans="1:8" x14ac:dyDescent="0.25">
      <c r="A57" s="6">
        <v>10</v>
      </c>
      <c r="B57" s="7">
        <v>3</v>
      </c>
      <c r="C57" s="17">
        <v>2.06E-2</v>
      </c>
    </row>
    <row r="58" spans="1:8" x14ac:dyDescent="0.25">
      <c r="A58" s="6">
        <v>15</v>
      </c>
      <c r="B58" s="7">
        <v>2</v>
      </c>
      <c r="C58" s="17">
        <v>1.37E-2</v>
      </c>
    </row>
  </sheetData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F94"/>
  <sheetViews>
    <sheetView showGridLines="0" topLeftCell="A43" zoomScale="85" zoomScaleNormal="85" workbookViewId="0">
      <selection activeCell="E94" sqref="E52:E94"/>
    </sheetView>
  </sheetViews>
  <sheetFormatPr defaultRowHeight="12.75" x14ac:dyDescent="0.25"/>
  <cols>
    <col min="1" max="1" width="28.85546875" style="10" bestFit="1" customWidth="1"/>
    <col min="2" max="2" width="26.7109375" style="10" bestFit="1" customWidth="1"/>
    <col min="3" max="3" width="7.7109375" style="10" bestFit="1" customWidth="1"/>
    <col min="4" max="4" width="18.5703125" style="10" bestFit="1" customWidth="1"/>
    <col min="5" max="5" width="7.7109375" style="3" bestFit="1" customWidth="1"/>
    <col min="6" max="6" width="13.85546875" style="3" bestFit="1" customWidth="1"/>
    <col min="7" max="7" width="6.140625" style="3" bestFit="1" customWidth="1"/>
    <col min="8" max="8" width="15" style="3" bestFit="1" customWidth="1"/>
    <col min="9" max="16384" width="9.140625" style="3"/>
  </cols>
  <sheetData>
    <row r="1" spans="1:6" ht="15.75" customHeight="1" x14ac:dyDescent="0.25">
      <c r="A1" s="2" t="s">
        <v>96</v>
      </c>
      <c r="B1" s="3"/>
      <c r="C1" s="3"/>
      <c r="D1" s="3"/>
    </row>
    <row r="2" spans="1:6" ht="15.75" customHeight="1" x14ac:dyDescent="0.25">
      <c r="A2" s="4" t="s">
        <v>216</v>
      </c>
      <c r="B2" s="4" t="s">
        <v>217</v>
      </c>
      <c r="C2" s="4" t="s">
        <v>218</v>
      </c>
      <c r="D2" s="5" t="s">
        <v>39</v>
      </c>
      <c r="E2" s="4" t="s">
        <v>215</v>
      </c>
      <c r="F2" s="4" t="s">
        <v>219</v>
      </c>
    </row>
    <row r="3" spans="1:6" ht="15.75" customHeight="1" x14ac:dyDescent="0.25">
      <c r="A3" s="6" t="s">
        <v>52</v>
      </c>
      <c r="B3" s="6" t="s">
        <v>0</v>
      </c>
      <c r="C3" s="7">
        <v>68334</v>
      </c>
      <c r="D3" s="17">
        <v>17.745495717000001</v>
      </c>
      <c r="E3" s="7"/>
      <c r="F3" s="17"/>
    </row>
    <row r="4" spans="1:6" ht="15.75" customHeight="1" x14ac:dyDescent="0.25">
      <c r="A4" s="6" t="s">
        <v>52</v>
      </c>
      <c r="B4" s="6" t="s">
        <v>53</v>
      </c>
      <c r="C4" s="7">
        <v>1067</v>
      </c>
      <c r="D4" s="17">
        <v>0.27708672000000001</v>
      </c>
      <c r="E4" s="7"/>
      <c r="F4" s="17"/>
    </row>
    <row r="5" spans="1:6" ht="15.75" customHeight="1" x14ac:dyDescent="0.25">
      <c r="A5" s="6" t="s">
        <v>52</v>
      </c>
      <c r="B5" s="6" t="s">
        <v>54</v>
      </c>
      <c r="C5" s="7">
        <v>768</v>
      </c>
      <c r="D5" s="17">
        <v>0.199440113</v>
      </c>
      <c r="E5" s="7"/>
      <c r="F5" s="17"/>
    </row>
    <row r="6" spans="1:6" ht="15.75" customHeight="1" x14ac:dyDescent="0.25">
      <c r="A6" s="6" t="s">
        <v>52</v>
      </c>
      <c r="B6" s="6" t="s">
        <v>55</v>
      </c>
      <c r="C6" s="7">
        <v>3615</v>
      </c>
      <c r="D6" s="17">
        <v>0.93877084600000005</v>
      </c>
      <c r="E6" s="7"/>
      <c r="F6" s="17"/>
    </row>
    <row r="7" spans="1:6" ht="15.75" customHeight="1" x14ac:dyDescent="0.25">
      <c r="A7" s="6" t="s">
        <v>52</v>
      </c>
      <c r="B7" s="6" t="s">
        <v>56</v>
      </c>
      <c r="C7" s="7">
        <v>1859</v>
      </c>
      <c r="D7" s="17">
        <v>0.48275933700000001</v>
      </c>
      <c r="E7" s="7"/>
      <c r="F7" s="17"/>
    </row>
    <row r="8" spans="1:6" ht="15.75" customHeight="1" x14ac:dyDescent="0.25">
      <c r="A8" s="6" t="s">
        <v>52</v>
      </c>
      <c r="B8" s="6" t="s">
        <v>6</v>
      </c>
      <c r="C8" s="7">
        <v>32620</v>
      </c>
      <c r="D8" s="17">
        <v>8.4710110669999992</v>
      </c>
      <c r="E8" s="7"/>
      <c r="F8" s="17"/>
    </row>
    <row r="9" spans="1:6" ht="15.75" customHeight="1" x14ac:dyDescent="0.25">
      <c r="A9" s="6" t="s">
        <v>52</v>
      </c>
      <c r="B9" s="6" t="s">
        <v>57</v>
      </c>
      <c r="C9" s="7">
        <v>5084</v>
      </c>
      <c r="D9" s="17">
        <v>1.320252</v>
      </c>
      <c r="E9" s="7"/>
      <c r="F9" s="17"/>
    </row>
    <row r="10" spans="1:6" ht="15.75" customHeight="1" x14ac:dyDescent="0.25">
      <c r="A10" s="6" t="s">
        <v>52</v>
      </c>
      <c r="B10" s="6" t="s">
        <v>58</v>
      </c>
      <c r="C10" s="7">
        <v>1587</v>
      </c>
      <c r="D10" s="17">
        <v>0.412124296</v>
      </c>
      <c r="E10" s="7"/>
      <c r="F10" s="17"/>
    </row>
    <row r="11" spans="1:6" ht="15.75" customHeight="1" x14ac:dyDescent="0.25">
      <c r="A11" s="6" t="s">
        <v>52</v>
      </c>
      <c r="B11" s="6"/>
      <c r="C11" s="7"/>
      <c r="D11" s="17"/>
      <c r="E11" s="7">
        <v>114934</v>
      </c>
      <c r="F11" s="17">
        <v>29.846940100000001</v>
      </c>
    </row>
    <row r="12" spans="1:6" ht="15.75" customHeight="1" x14ac:dyDescent="0.25">
      <c r="A12" s="6" t="s">
        <v>59</v>
      </c>
      <c r="B12" s="6" t="s">
        <v>60</v>
      </c>
      <c r="C12" s="7">
        <v>683</v>
      </c>
      <c r="D12" s="17">
        <v>0.17736666300000001</v>
      </c>
      <c r="E12" s="7"/>
      <c r="F12" s="17"/>
    </row>
    <row r="13" spans="1:6" ht="15.75" customHeight="1" x14ac:dyDescent="0.25">
      <c r="A13" s="6" t="s">
        <v>59</v>
      </c>
      <c r="B13" s="6" t="s">
        <v>61</v>
      </c>
      <c r="C13" s="7">
        <v>55</v>
      </c>
      <c r="D13" s="17">
        <v>1.428282E-2</v>
      </c>
      <c r="E13" s="7"/>
      <c r="F13" s="17"/>
    </row>
    <row r="14" spans="1:6" ht="15.75" customHeight="1" x14ac:dyDescent="0.25">
      <c r="A14" s="6" t="s">
        <v>59</v>
      </c>
      <c r="B14" s="6" t="s">
        <v>62</v>
      </c>
      <c r="C14" s="7">
        <v>206</v>
      </c>
      <c r="D14" s="17">
        <v>5.3495655000000003E-2</v>
      </c>
      <c r="E14" s="7"/>
      <c r="F14" s="17"/>
    </row>
    <row r="15" spans="1:6" ht="15.75" customHeight="1" x14ac:dyDescent="0.25">
      <c r="A15" s="6" t="s">
        <v>59</v>
      </c>
      <c r="B15" s="6" t="s">
        <v>63</v>
      </c>
      <c r="C15" s="7">
        <v>131</v>
      </c>
      <c r="D15" s="17">
        <v>3.4019081E-2</v>
      </c>
      <c r="E15" s="7"/>
      <c r="F15" s="17"/>
    </row>
    <row r="16" spans="1:6" ht="15.75" customHeight="1" x14ac:dyDescent="0.25">
      <c r="A16" s="6" t="s">
        <v>59</v>
      </c>
      <c r="B16" s="6" t="s">
        <v>64</v>
      </c>
      <c r="C16" s="7">
        <v>516</v>
      </c>
      <c r="D16" s="17">
        <v>0.13399882599999999</v>
      </c>
      <c r="E16" s="7"/>
      <c r="F16" s="17"/>
    </row>
    <row r="17" spans="1:6" ht="15.75" customHeight="1" x14ac:dyDescent="0.25">
      <c r="A17" s="6" t="s">
        <v>59</v>
      </c>
      <c r="B17" s="6" t="s">
        <v>65</v>
      </c>
      <c r="C17" s="7">
        <v>220</v>
      </c>
      <c r="D17" s="17">
        <v>5.7131281999999999E-2</v>
      </c>
      <c r="E17" s="7"/>
      <c r="F17" s="17"/>
    </row>
    <row r="18" spans="1:6" ht="15.75" customHeight="1" x14ac:dyDescent="0.25">
      <c r="A18" s="6" t="s">
        <v>59</v>
      </c>
      <c r="B18" s="6" t="s">
        <v>66</v>
      </c>
      <c r="C18" s="7">
        <v>98</v>
      </c>
      <c r="D18" s="17">
        <v>2.5449388999999999E-2</v>
      </c>
      <c r="E18" s="7"/>
      <c r="F18" s="17"/>
    </row>
    <row r="19" spans="1:6" ht="15.75" customHeight="1" x14ac:dyDescent="0.25">
      <c r="A19" s="6" t="s">
        <v>59</v>
      </c>
      <c r="B19" s="6"/>
      <c r="C19" s="7"/>
      <c r="D19" s="17"/>
      <c r="E19" s="7">
        <v>1909</v>
      </c>
      <c r="F19" s="17">
        <v>0.49574371900000003</v>
      </c>
    </row>
    <row r="20" spans="1:6" ht="15.75" customHeight="1" x14ac:dyDescent="0.25">
      <c r="A20" s="6" t="s">
        <v>67</v>
      </c>
      <c r="B20" s="6" t="s">
        <v>68</v>
      </c>
      <c r="C20" s="7">
        <v>45256</v>
      </c>
      <c r="D20" s="17">
        <v>11.752424184000001</v>
      </c>
      <c r="E20" s="7">
        <v>45256</v>
      </c>
      <c r="F20" s="17">
        <v>11.752424184000001</v>
      </c>
    </row>
    <row r="21" spans="1:6" ht="15.75" customHeight="1" x14ac:dyDescent="0.25">
      <c r="A21" s="6" t="s">
        <v>69</v>
      </c>
      <c r="B21" s="6" t="s">
        <v>70</v>
      </c>
      <c r="C21" s="7">
        <v>215</v>
      </c>
      <c r="D21" s="17">
        <v>5.5832844E-2</v>
      </c>
      <c r="E21" s="7"/>
      <c r="F21" s="17"/>
    </row>
    <row r="22" spans="1:6" ht="15.75" customHeight="1" x14ac:dyDescent="0.25">
      <c r="A22" s="6" t="s">
        <v>69</v>
      </c>
      <c r="B22" s="6" t="s">
        <v>71</v>
      </c>
      <c r="C22" s="7">
        <v>731</v>
      </c>
      <c r="D22" s="17">
        <v>0.18983167000000001</v>
      </c>
      <c r="E22" s="7"/>
      <c r="F22" s="17"/>
    </row>
    <row r="23" spans="1:6" ht="15.75" customHeight="1" x14ac:dyDescent="0.25">
      <c r="A23" s="6" t="s">
        <v>69</v>
      </c>
      <c r="B23" s="6" t="s">
        <v>72</v>
      </c>
      <c r="C23" s="7">
        <v>90</v>
      </c>
      <c r="D23" s="17">
        <v>2.3371888E-2</v>
      </c>
      <c r="E23" s="7"/>
      <c r="F23" s="17"/>
    </row>
    <row r="24" spans="1:6" ht="15.75" customHeight="1" x14ac:dyDescent="0.25">
      <c r="A24" s="6" t="s">
        <v>69</v>
      </c>
      <c r="B24" s="6" t="s">
        <v>73</v>
      </c>
      <c r="C24" s="7">
        <v>13</v>
      </c>
      <c r="D24" s="17">
        <v>3.3759390000000001E-3</v>
      </c>
      <c r="E24" s="7"/>
      <c r="F24" s="17"/>
    </row>
    <row r="25" spans="1:6" ht="15.75" customHeight="1" x14ac:dyDescent="0.25">
      <c r="A25" s="6" t="s">
        <v>69</v>
      </c>
      <c r="B25" s="6" t="s">
        <v>74</v>
      </c>
      <c r="C25" s="7">
        <v>96</v>
      </c>
      <c r="D25" s="17">
        <v>2.4930014E-2</v>
      </c>
      <c r="E25" s="7"/>
      <c r="F25" s="17"/>
    </row>
    <row r="26" spans="1:6" ht="15.75" customHeight="1" x14ac:dyDescent="0.25">
      <c r="A26" s="6" t="s">
        <v>69</v>
      </c>
      <c r="B26" s="6" t="s">
        <v>75</v>
      </c>
      <c r="C26" s="7">
        <v>4</v>
      </c>
      <c r="D26" s="17">
        <v>1.03875E-3</v>
      </c>
      <c r="E26" s="7"/>
      <c r="F26" s="17"/>
    </row>
    <row r="27" spans="1:6" ht="15.75" customHeight="1" x14ac:dyDescent="0.25">
      <c r="A27" s="6" t="s">
        <v>69</v>
      </c>
      <c r="B27" s="6" t="s">
        <v>76</v>
      </c>
      <c r="C27" s="7">
        <v>9</v>
      </c>
      <c r="D27" s="17">
        <v>2.337188E-3</v>
      </c>
      <c r="E27" s="7"/>
      <c r="F27" s="17"/>
    </row>
    <row r="28" spans="1:6" ht="15.75" customHeight="1" x14ac:dyDescent="0.25">
      <c r="A28" s="6" t="s">
        <v>69</v>
      </c>
      <c r="B28" s="6" t="s">
        <v>77</v>
      </c>
      <c r="C28" s="7">
        <v>10047</v>
      </c>
      <c r="D28" s="17">
        <v>2.6091000000000002</v>
      </c>
      <c r="E28" s="7"/>
      <c r="F28" s="17"/>
    </row>
    <row r="29" spans="1:6" ht="15.75" customHeight="1" x14ac:dyDescent="0.25">
      <c r="A29" s="6" t="s">
        <v>69</v>
      </c>
      <c r="B29" s="6" t="s">
        <v>78</v>
      </c>
      <c r="C29" s="7">
        <v>1067</v>
      </c>
      <c r="D29" s="17">
        <v>0.27708672000000001</v>
      </c>
      <c r="E29" s="7"/>
      <c r="F29" s="17"/>
    </row>
    <row r="30" spans="1:6" ht="15.75" customHeight="1" x14ac:dyDescent="0.25">
      <c r="A30" s="6" t="s">
        <v>69</v>
      </c>
      <c r="B30" s="6" t="s">
        <v>79</v>
      </c>
      <c r="C30" s="7">
        <v>557</v>
      </c>
      <c r="D30" s="17">
        <v>0.14464601899999999</v>
      </c>
      <c r="E30" s="7"/>
      <c r="F30" s="17"/>
    </row>
    <row r="31" spans="1:6" ht="15.75" customHeight="1" x14ac:dyDescent="0.25">
      <c r="A31" s="6" t="s">
        <v>69</v>
      </c>
      <c r="B31" s="6" t="s">
        <v>80</v>
      </c>
      <c r="C31" s="7">
        <v>294</v>
      </c>
      <c r="D31" s="17">
        <v>7.6348167999999994E-2</v>
      </c>
      <c r="E31" s="7"/>
      <c r="F31" s="17"/>
    </row>
    <row r="32" spans="1:6" ht="15.75" customHeight="1" x14ac:dyDescent="0.25">
      <c r="A32" s="6" t="s">
        <v>69</v>
      </c>
      <c r="B32" s="6" t="s">
        <v>81</v>
      </c>
      <c r="C32" s="7">
        <v>216</v>
      </c>
      <c r="D32" s="17">
        <v>5.6092531000000001E-2</v>
      </c>
      <c r="E32" s="7"/>
      <c r="F32" s="17"/>
    </row>
    <row r="33" spans="1:6" ht="15.75" customHeight="1" x14ac:dyDescent="0.25">
      <c r="A33" s="6" t="s">
        <v>69</v>
      </c>
      <c r="B33" s="6" t="s">
        <v>82</v>
      </c>
      <c r="C33" s="7">
        <v>2</v>
      </c>
      <c r="D33" s="17">
        <v>5.1937499999999998E-4</v>
      </c>
      <c r="E33" s="7"/>
      <c r="F33" s="17"/>
    </row>
    <row r="34" spans="1:6" ht="15.75" customHeight="1" x14ac:dyDescent="0.25">
      <c r="A34" s="6" t="s">
        <v>69</v>
      </c>
      <c r="B34" s="6" t="s">
        <v>83</v>
      </c>
      <c r="C34" s="7">
        <v>621</v>
      </c>
      <c r="D34" s="17">
        <v>0.16126602900000001</v>
      </c>
      <c r="E34" s="7"/>
      <c r="F34" s="17"/>
    </row>
    <row r="35" spans="1:6" ht="15.75" customHeight="1" x14ac:dyDescent="0.25">
      <c r="A35" s="6" t="s">
        <v>69</v>
      </c>
      <c r="B35" s="6"/>
      <c r="C35" s="7"/>
      <c r="D35" s="17"/>
      <c r="E35" s="7">
        <v>13962</v>
      </c>
      <c r="F35" s="17">
        <v>3.6257589370000001</v>
      </c>
    </row>
    <row r="36" spans="1:6" ht="15.75" customHeight="1" x14ac:dyDescent="0.25">
      <c r="A36" s="6" t="s">
        <v>115</v>
      </c>
      <c r="B36" s="6" t="s">
        <v>116</v>
      </c>
      <c r="C36" s="7">
        <v>3949</v>
      </c>
      <c r="D36" s="17">
        <v>1.02550652</v>
      </c>
      <c r="E36" s="7"/>
      <c r="F36" s="17"/>
    </row>
    <row r="37" spans="1:6" ht="15.75" customHeight="1" x14ac:dyDescent="0.25">
      <c r="A37" s="6" t="s">
        <v>115</v>
      </c>
      <c r="B37" s="6" t="s">
        <v>84</v>
      </c>
      <c r="C37" s="7">
        <v>31113</v>
      </c>
      <c r="D37" s="17">
        <v>8.0796617820000005</v>
      </c>
      <c r="E37" s="7"/>
      <c r="F37" s="17"/>
    </row>
    <row r="38" spans="1:6" ht="15.75" customHeight="1" x14ac:dyDescent="0.25">
      <c r="A38" s="6" t="s">
        <v>115</v>
      </c>
      <c r="B38" s="6" t="s">
        <v>117</v>
      </c>
      <c r="C38" s="7">
        <v>3184</v>
      </c>
      <c r="D38" s="17">
        <v>0.82684546999999997</v>
      </c>
      <c r="E38" s="7"/>
      <c r="F38" s="17"/>
    </row>
    <row r="39" spans="1:6" ht="15.75" customHeight="1" x14ac:dyDescent="0.25">
      <c r="A39" s="6" t="s">
        <v>118</v>
      </c>
      <c r="B39" s="6"/>
      <c r="C39" s="7">
        <v>60101</v>
      </c>
      <c r="D39" s="17">
        <v>15.607487314</v>
      </c>
      <c r="E39" s="7"/>
      <c r="F39" s="17"/>
    </row>
    <row r="40" spans="1:6" ht="15.75" customHeight="1" x14ac:dyDescent="0.25">
      <c r="A40" s="6" t="s">
        <v>119</v>
      </c>
      <c r="B40" s="6"/>
      <c r="C40" s="7"/>
      <c r="D40" s="17"/>
      <c r="E40" s="7">
        <v>98347</v>
      </c>
      <c r="F40" s="17">
        <v>25.539501088000002</v>
      </c>
    </row>
    <row r="41" spans="1:6" ht="15.75" customHeight="1" x14ac:dyDescent="0.25">
      <c r="A41" s="6" t="s">
        <v>120</v>
      </c>
      <c r="B41" s="6" t="s">
        <v>85</v>
      </c>
      <c r="C41" s="7">
        <v>1478</v>
      </c>
      <c r="D41" s="17">
        <v>0.38381834300000001</v>
      </c>
      <c r="E41" s="7"/>
      <c r="F41" s="17"/>
    </row>
    <row r="42" spans="1:6" x14ac:dyDescent="0.25">
      <c r="A42" s="6" t="s">
        <v>120</v>
      </c>
      <c r="B42" s="9" t="s">
        <v>319</v>
      </c>
      <c r="C42" s="7">
        <v>764</v>
      </c>
      <c r="D42" s="17">
        <v>0.198401362</v>
      </c>
      <c r="E42" s="7"/>
      <c r="F42" s="17"/>
    </row>
    <row r="43" spans="1:6" ht="15.75" customHeight="1" x14ac:dyDescent="0.25">
      <c r="A43" s="6" t="s">
        <v>120</v>
      </c>
      <c r="B43" s="6" t="s">
        <v>320</v>
      </c>
      <c r="C43" s="7">
        <v>721</v>
      </c>
      <c r="D43" s="17">
        <v>0.18723479300000001</v>
      </c>
      <c r="E43" s="7"/>
      <c r="F43" s="17"/>
    </row>
    <row r="44" spans="1:6" ht="15.75" customHeight="1" x14ac:dyDescent="0.25">
      <c r="A44" s="6" t="s">
        <v>121</v>
      </c>
      <c r="B44" s="6"/>
      <c r="C44" s="7">
        <v>107707</v>
      </c>
      <c r="D44" s="17">
        <v>27.970177469999999</v>
      </c>
      <c r="E44" s="7"/>
      <c r="F44" s="17"/>
    </row>
    <row r="45" spans="1:6" ht="15.75" customHeight="1" x14ac:dyDescent="0.25">
      <c r="A45" s="6" t="s">
        <v>122</v>
      </c>
      <c r="B45" s="6"/>
      <c r="C45" s="7"/>
      <c r="D45" s="17"/>
      <c r="E45" s="7">
        <v>110670</v>
      </c>
      <c r="F45" s="17">
        <v>28.739631970000001</v>
      </c>
    </row>
    <row r="46" spans="1:6" ht="15.75" customHeight="1" x14ac:dyDescent="0.25">
      <c r="E46" s="10"/>
      <c r="F46" s="11"/>
    </row>
    <row r="47" spans="1:6" ht="15.75" customHeight="1" x14ac:dyDescent="0.25">
      <c r="E47" s="10"/>
      <c r="F47" s="11"/>
    </row>
    <row r="48" spans="1:6" ht="15.75" customHeight="1" x14ac:dyDescent="0.25">
      <c r="E48" s="10"/>
      <c r="F48" s="11"/>
    </row>
    <row r="49" spans="1:6" ht="15.75" customHeight="1" x14ac:dyDescent="0.25">
      <c r="E49" s="10"/>
      <c r="F49" s="11"/>
    </row>
    <row r="50" spans="1:6" ht="15.75" customHeight="1" x14ac:dyDescent="0.25">
      <c r="A50" s="2" t="s">
        <v>98</v>
      </c>
      <c r="B50" s="3"/>
      <c r="C50" s="3"/>
      <c r="D50" s="3"/>
    </row>
    <row r="51" spans="1:6" ht="15.75" customHeight="1" x14ac:dyDescent="0.25">
      <c r="A51" s="4" t="s">
        <v>216</v>
      </c>
      <c r="B51" s="4" t="s">
        <v>7</v>
      </c>
      <c r="C51" s="4" t="s">
        <v>218</v>
      </c>
      <c r="D51" s="5" t="s">
        <v>39</v>
      </c>
      <c r="E51" s="4" t="s">
        <v>215</v>
      </c>
      <c r="F51" s="4" t="s">
        <v>219</v>
      </c>
    </row>
    <row r="52" spans="1:6" ht="15.75" customHeight="1" x14ac:dyDescent="0.25">
      <c r="A52" s="6" t="s">
        <v>52</v>
      </c>
      <c r="B52" s="6" t="s">
        <v>0</v>
      </c>
      <c r="C52" s="7">
        <v>25141</v>
      </c>
      <c r="D52" s="17">
        <v>6.5288071499999996</v>
      </c>
      <c r="E52" s="7"/>
      <c r="F52" s="17"/>
    </row>
    <row r="53" spans="1:6" ht="15.75" customHeight="1" x14ac:dyDescent="0.25">
      <c r="A53" s="6" t="s">
        <v>52</v>
      </c>
      <c r="B53" s="6" t="s">
        <v>53</v>
      </c>
      <c r="C53" s="7">
        <v>1394</v>
      </c>
      <c r="D53" s="17">
        <v>0.36200458000000002</v>
      </c>
      <c r="E53" s="7"/>
      <c r="F53" s="17"/>
    </row>
    <row r="54" spans="1:6" ht="15.75" customHeight="1" x14ac:dyDescent="0.25">
      <c r="A54" s="6" t="s">
        <v>52</v>
      </c>
      <c r="B54" s="6" t="s">
        <v>54</v>
      </c>
      <c r="C54" s="7">
        <v>2532</v>
      </c>
      <c r="D54" s="17">
        <v>0.65752912299999999</v>
      </c>
      <c r="E54" s="7"/>
      <c r="F54" s="17"/>
    </row>
    <row r="55" spans="1:6" ht="15.75" customHeight="1" x14ac:dyDescent="0.25">
      <c r="A55" s="6" t="s">
        <v>52</v>
      </c>
      <c r="B55" s="6" t="s">
        <v>55</v>
      </c>
      <c r="C55" s="7">
        <v>5997</v>
      </c>
      <c r="D55" s="17">
        <v>1.557346823</v>
      </c>
      <c r="E55" s="7"/>
      <c r="F55" s="17"/>
    </row>
    <row r="56" spans="1:6" ht="15.75" customHeight="1" x14ac:dyDescent="0.25">
      <c r="A56" s="6" t="s">
        <v>52</v>
      </c>
      <c r="B56" s="6" t="s">
        <v>56</v>
      </c>
      <c r="C56" s="7">
        <v>3333</v>
      </c>
      <c r="D56" s="17">
        <v>0.86553892899999996</v>
      </c>
      <c r="E56" s="7"/>
      <c r="F56" s="17"/>
    </row>
    <row r="57" spans="1:6" ht="15.75" customHeight="1" x14ac:dyDescent="0.25">
      <c r="A57" s="6" t="s">
        <v>52</v>
      </c>
      <c r="B57" s="6" t="s">
        <v>6</v>
      </c>
      <c r="C57" s="7">
        <v>109373</v>
      </c>
      <c r="D57" s="17">
        <v>28.402817090999999</v>
      </c>
      <c r="E57" s="7"/>
      <c r="F57" s="17"/>
    </row>
    <row r="58" spans="1:6" ht="15.75" customHeight="1" x14ac:dyDescent="0.25">
      <c r="A58" s="6" t="s">
        <v>52</v>
      </c>
      <c r="B58" s="6" t="s">
        <v>57</v>
      </c>
      <c r="C58" s="7">
        <v>27978</v>
      </c>
      <c r="D58" s="17">
        <v>7.2655410070000004</v>
      </c>
      <c r="E58" s="7"/>
      <c r="F58" s="17"/>
    </row>
    <row r="59" spans="1:6" ht="15.75" customHeight="1" x14ac:dyDescent="0.25">
      <c r="A59" s="6" t="s">
        <v>52</v>
      </c>
      <c r="B59" s="6" t="s">
        <v>58</v>
      </c>
      <c r="C59" s="7">
        <v>2198</v>
      </c>
      <c r="D59" s="17">
        <v>0.57079344899999995</v>
      </c>
      <c r="E59" s="7"/>
      <c r="F59" s="17"/>
    </row>
    <row r="60" spans="1:6" ht="15.75" customHeight="1" x14ac:dyDescent="0.25">
      <c r="A60" s="6" t="s">
        <v>52</v>
      </c>
      <c r="B60" s="6"/>
      <c r="C60" s="7"/>
      <c r="D60" s="17"/>
      <c r="E60" s="7">
        <v>177946</v>
      </c>
      <c r="F60" s="17">
        <v>46.210378157000001</v>
      </c>
    </row>
    <row r="61" spans="1:6" ht="15.75" customHeight="1" x14ac:dyDescent="0.25">
      <c r="A61" s="6" t="s">
        <v>59</v>
      </c>
      <c r="B61" s="6" t="s">
        <v>60</v>
      </c>
      <c r="C61" s="7">
        <v>847</v>
      </c>
      <c r="D61" s="17">
        <v>0.219955437</v>
      </c>
      <c r="E61" s="7"/>
      <c r="F61" s="17"/>
    </row>
    <row r="62" spans="1:6" ht="15.75" customHeight="1" x14ac:dyDescent="0.25">
      <c r="A62" s="6" t="s">
        <v>59</v>
      </c>
      <c r="B62" s="6" t="s">
        <v>61</v>
      </c>
      <c r="C62" s="7">
        <v>46</v>
      </c>
      <c r="D62" s="17">
        <v>1.1945631E-2</v>
      </c>
      <c r="E62" s="7"/>
      <c r="F62" s="17"/>
    </row>
    <row r="63" spans="1:6" ht="15.75" customHeight="1" x14ac:dyDescent="0.25">
      <c r="A63" s="6" t="s">
        <v>59</v>
      </c>
      <c r="B63" s="6" t="s">
        <v>62</v>
      </c>
      <c r="C63" s="7">
        <v>141</v>
      </c>
      <c r="D63" s="17">
        <v>3.6615957999999997E-2</v>
      </c>
      <c r="E63" s="7"/>
      <c r="F63" s="17"/>
    </row>
    <row r="64" spans="1:6" ht="15.75" customHeight="1" x14ac:dyDescent="0.25">
      <c r="A64" s="6" t="s">
        <v>59</v>
      </c>
      <c r="B64" s="6" t="s">
        <v>63</v>
      </c>
      <c r="C64" s="7">
        <v>108</v>
      </c>
      <c r="D64" s="17">
        <v>2.8046265000000001E-2</v>
      </c>
      <c r="E64" s="7"/>
      <c r="F64" s="17"/>
    </row>
    <row r="65" spans="1:6" ht="15.75" customHeight="1" x14ac:dyDescent="0.25">
      <c r="A65" s="6" t="s">
        <v>59</v>
      </c>
      <c r="B65" s="6" t="s">
        <v>64</v>
      </c>
      <c r="C65" s="7">
        <v>526</v>
      </c>
      <c r="D65" s="17">
        <v>0.13659570200000001</v>
      </c>
      <c r="E65" s="7"/>
      <c r="F65" s="17"/>
    </row>
    <row r="66" spans="1:6" ht="15.75" customHeight="1" x14ac:dyDescent="0.25">
      <c r="A66" s="6" t="s">
        <v>59</v>
      </c>
      <c r="B66" s="6" t="s">
        <v>65</v>
      </c>
      <c r="C66" s="7">
        <v>474</v>
      </c>
      <c r="D66" s="17">
        <v>0.12309194499999999</v>
      </c>
      <c r="E66" s="7"/>
      <c r="F66" s="17"/>
    </row>
    <row r="67" spans="1:6" ht="15.75" customHeight="1" x14ac:dyDescent="0.25">
      <c r="A67" s="6" t="s">
        <v>59</v>
      </c>
      <c r="B67" s="6" t="s">
        <v>66</v>
      </c>
      <c r="C67" s="7">
        <v>58</v>
      </c>
      <c r="D67" s="17">
        <v>1.5061883E-2</v>
      </c>
      <c r="E67" s="7"/>
      <c r="F67" s="17"/>
    </row>
    <row r="68" spans="1:6" ht="15.75" customHeight="1" x14ac:dyDescent="0.25">
      <c r="A68" s="6" t="s">
        <v>59</v>
      </c>
      <c r="B68" s="6"/>
      <c r="C68" s="7"/>
      <c r="D68" s="17"/>
      <c r="E68" s="7">
        <v>2200</v>
      </c>
      <c r="F68" s="17">
        <v>0.57131282400000005</v>
      </c>
    </row>
    <row r="69" spans="1:6" ht="15.75" customHeight="1" x14ac:dyDescent="0.25">
      <c r="A69" s="6" t="s">
        <v>67</v>
      </c>
      <c r="B69" s="6" t="s">
        <v>68</v>
      </c>
      <c r="C69" s="7">
        <v>167785</v>
      </c>
      <c r="D69" s="17">
        <v>43.571691968000003</v>
      </c>
      <c r="E69" s="7">
        <v>167785</v>
      </c>
      <c r="F69" s="17">
        <v>43.571691968000003</v>
      </c>
    </row>
    <row r="70" spans="1:6" ht="15.75" customHeight="1" x14ac:dyDescent="0.25">
      <c r="A70" s="6" t="s">
        <v>69</v>
      </c>
      <c r="B70" s="6" t="s">
        <v>70</v>
      </c>
      <c r="C70" s="7">
        <v>72</v>
      </c>
      <c r="D70" s="17">
        <v>1.8697510000000001E-2</v>
      </c>
      <c r="E70" s="7"/>
      <c r="F70" s="17"/>
    </row>
    <row r="71" spans="1:6" ht="15.75" customHeight="1" x14ac:dyDescent="0.25">
      <c r="A71" s="6" t="s">
        <v>69</v>
      </c>
      <c r="B71" s="6" t="s">
        <v>71</v>
      </c>
      <c r="C71" s="7">
        <v>2379</v>
      </c>
      <c r="D71" s="17">
        <v>0.61779691299999995</v>
      </c>
      <c r="E71" s="7"/>
      <c r="F71" s="17"/>
    </row>
    <row r="72" spans="1:6" ht="15.75" customHeight="1" x14ac:dyDescent="0.25">
      <c r="A72" s="6" t="s">
        <v>69</v>
      </c>
      <c r="B72" s="6" t="s">
        <v>72</v>
      </c>
      <c r="C72" s="7">
        <v>111</v>
      </c>
      <c r="D72" s="17">
        <v>2.8825328000000001E-2</v>
      </c>
      <c r="E72" s="7"/>
      <c r="F72" s="17"/>
    </row>
    <row r="73" spans="1:6" ht="15.75" customHeight="1" x14ac:dyDescent="0.25">
      <c r="A73" s="6" t="s">
        <v>69</v>
      </c>
      <c r="B73" s="6" t="s">
        <v>73</v>
      </c>
      <c r="C73" s="7">
        <v>10</v>
      </c>
      <c r="D73" s="17">
        <v>2.5968760000000001E-3</v>
      </c>
      <c r="E73" s="7"/>
      <c r="F73" s="17"/>
    </row>
    <row r="74" spans="1:6" ht="15.75" customHeight="1" x14ac:dyDescent="0.25">
      <c r="A74" s="6" t="s">
        <v>69</v>
      </c>
      <c r="B74" s="6" t="s">
        <v>74</v>
      </c>
      <c r="C74" s="7">
        <v>385</v>
      </c>
      <c r="D74" s="17">
        <v>9.9979743999999995E-2</v>
      </c>
      <c r="E74" s="7"/>
      <c r="F74" s="17"/>
    </row>
    <row r="75" spans="1:6" ht="15.75" customHeight="1" x14ac:dyDescent="0.25">
      <c r="A75" s="6" t="s">
        <v>69</v>
      </c>
      <c r="B75" s="6" t="s">
        <v>75</v>
      </c>
      <c r="C75" s="7">
        <v>100</v>
      </c>
      <c r="D75" s="17">
        <v>2.5968763999999998E-2</v>
      </c>
      <c r="E75" s="7"/>
      <c r="F75" s="17"/>
    </row>
    <row r="76" spans="1:6" ht="15.75" customHeight="1" x14ac:dyDescent="0.25">
      <c r="A76" s="6" t="s">
        <v>69</v>
      </c>
      <c r="B76" s="6" t="s">
        <v>76</v>
      </c>
      <c r="C76" s="7">
        <v>12</v>
      </c>
      <c r="D76" s="17">
        <v>3.116251E-3</v>
      </c>
      <c r="E76" s="7"/>
      <c r="F76" s="17"/>
    </row>
    <row r="77" spans="1:6" ht="15.75" customHeight="1" x14ac:dyDescent="0.25">
      <c r="A77" s="6" t="s">
        <v>69</v>
      </c>
      <c r="B77" s="6" t="s">
        <v>77</v>
      </c>
      <c r="C77" s="7">
        <v>2946</v>
      </c>
      <c r="D77" s="17">
        <v>0.76503980999999999</v>
      </c>
      <c r="E77" s="7"/>
      <c r="F77" s="17"/>
    </row>
    <row r="78" spans="1:6" ht="15.75" customHeight="1" x14ac:dyDescent="0.25">
      <c r="A78" s="6" t="s">
        <v>69</v>
      </c>
      <c r="B78" s="6" t="s">
        <v>78</v>
      </c>
      <c r="C78" s="7">
        <v>3455</v>
      </c>
      <c r="D78" s="17">
        <v>0.89722082199999997</v>
      </c>
      <c r="E78" s="7"/>
      <c r="F78" s="17"/>
    </row>
    <row r="79" spans="1:6" ht="15.75" customHeight="1" x14ac:dyDescent="0.25">
      <c r="A79" s="6" t="s">
        <v>69</v>
      </c>
      <c r="B79" s="6" t="s">
        <v>79</v>
      </c>
      <c r="C79" s="7">
        <v>357</v>
      </c>
      <c r="D79" s="17">
        <v>9.2708490000000005E-2</v>
      </c>
      <c r="E79" s="7"/>
      <c r="F79" s="17"/>
    </row>
    <row r="80" spans="1:6" ht="15.75" customHeight="1" x14ac:dyDescent="0.25">
      <c r="A80" s="6" t="s">
        <v>69</v>
      </c>
      <c r="B80" s="6" t="s">
        <v>80</v>
      </c>
      <c r="C80" s="7">
        <v>93</v>
      </c>
      <c r="D80" s="17">
        <v>2.4150951E-2</v>
      </c>
      <c r="E80" s="7"/>
      <c r="F80" s="17"/>
    </row>
    <row r="81" spans="1:6" ht="15.75" customHeight="1" x14ac:dyDescent="0.25">
      <c r="A81" s="6" t="s">
        <v>69</v>
      </c>
      <c r="B81" s="6" t="s">
        <v>81</v>
      </c>
      <c r="C81" s="7">
        <v>62</v>
      </c>
      <c r="D81" s="17">
        <v>1.6100633999999999E-2</v>
      </c>
      <c r="E81" s="7"/>
      <c r="F81" s="17"/>
    </row>
    <row r="82" spans="1:6" ht="15.75" customHeight="1" x14ac:dyDescent="0.25">
      <c r="A82" s="6" t="s">
        <v>69</v>
      </c>
      <c r="B82" s="6" t="s">
        <v>490</v>
      </c>
      <c r="C82" s="7">
        <v>15</v>
      </c>
      <c r="D82" s="17">
        <v>3.895314E-3</v>
      </c>
      <c r="E82" s="7"/>
      <c r="F82" s="17"/>
    </row>
    <row r="83" spans="1:6" ht="15.75" customHeight="1" x14ac:dyDescent="0.25">
      <c r="A83" s="6" t="s">
        <v>69</v>
      </c>
      <c r="B83" s="6" t="s">
        <v>83</v>
      </c>
      <c r="C83" s="7">
        <v>857</v>
      </c>
      <c r="D83" s="17">
        <v>0.222552314</v>
      </c>
      <c r="E83" s="7"/>
      <c r="F83" s="17"/>
    </row>
    <row r="84" spans="1:6" ht="15.75" customHeight="1" x14ac:dyDescent="0.25">
      <c r="A84" s="6" t="s">
        <v>69</v>
      </c>
      <c r="B84" s="6"/>
      <c r="C84" s="7"/>
      <c r="D84" s="17"/>
      <c r="E84" s="7">
        <v>10854</v>
      </c>
      <c r="F84" s="17">
        <v>2.818649728</v>
      </c>
    </row>
    <row r="85" spans="1:6" ht="15.75" customHeight="1" x14ac:dyDescent="0.25">
      <c r="A85" s="6" t="s">
        <v>491</v>
      </c>
      <c r="B85" s="6" t="s">
        <v>116</v>
      </c>
      <c r="C85" s="7">
        <v>8237</v>
      </c>
      <c r="D85" s="17">
        <v>2.139047154</v>
      </c>
      <c r="E85" s="7"/>
      <c r="F85" s="17"/>
    </row>
    <row r="86" spans="1:6" ht="15.75" customHeight="1" x14ac:dyDescent="0.25">
      <c r="A86" s="6" t="s">
        <v>491</v>
      </c>
      <c r="B86" s="6" t="s">
        <v>492</v>
      </c>
      <c r="C86" s="7">
        <v>10573</v>
      </c>
      <c r="D86" s="17">
        <v>2.7456774990000001</v>
      </c>
      <c r="E86" s="7"/>
      <c r="F86" s="17"/>
    </row>
    <row r="87" spans="1:6" ht="15.75" customHeight="1" x14ac:dyDescent="0.25">
      <c r="A87" s="6" t="s">
        <v>491</v>
      </c>
      <c r="B87" s="6" t="s">
        <v>84</v>
      </c>
      <c r="C87" s="7">
        <v>59418</v>
      </c>
      <c r="D87" s="17">
        <v>15.430120649999999</v>
      </c>
      <c r="E87" s="7"/>
      <c r="F87" s="17"/>
    </row>
    <row r="88" spans="1:6" ht="15.75" customHeight="1" x14ac:dyDescent="0.25">
      <c r="A88" s="6" t="s">
        <v>493</v>
      </c>
      <c r="B88" s="6"/>
      <c r="C88" s="7">
        <v>101255</v>
      </c>
      <c r="D88" s="17">
        <v>26.294672767000002</v>
      </c>
      <c r="E88" s="7"/>
      <c r="F88" s="17"/>
    </row>
    <row r="89" spans="1:6" ht="15.75" customHeight="1" x14ac:dyDescent="0.25">
      <c r="A89" s="6" t="s">
        <v>494</v>
      </c>
      <c r="B89" s="6"/>
      <c r="C89" s="7"/>
      <c r="D89" s="17"/>
      <c r="E89" s="7">
        <v>179483</v>
      </c>
      <c r="F89" s="17">
        <v>46.609518070999997</v>
      </c>
    </row>
    <row r="90" spans="1:6" ht="15.75" customHeight="1" x14ac:dyDescent="0.25">
      <c r="A90" s="6" t="s">
        <v>495</v>
      </c>
      <c r="B90" s="6" t="s">
        <v>496</v>
      </c>
      <c r="C90" s="7">
        <v>4285</v>
      </c>
      <c r="D90" s="17">
        <v>1.11276157</v>
      </c>
      <c r="E90" s="7"/>
      <c r="F90" s="17"/>
    </row>
    <row r="91" spans="1:6" ht="25.5" x14ac:dyDescent="0.25">
      <c r="A91" s="6" t="s">
        <v>495</v>
      </c>
      <c r="B91" s="9" t="s">
        <v>497</v>
      </c>
      <c r="C91" s="7">
        <v>2231</v>
      </c>
      <c r="D91" s="17">
        <v>0.57936314200000005</v>
      </c>
      <c r="E91" s="7"/>
      <c r="F91" s="17"/>
    </row>
    <row r="92" spans="1:6" ht="25.5" x14ac:dyDescent="0.25">
      <c r="A92" s="6" t="s">
        <v>495</v>
      </c>
      <c r="B92" s="9" t="s">
        <v>498</v>
      </c>
      <c r="C92" s="7">
        <v>1864</v>
      </c>
      <c r="D92" s="17">
        <v>0.48405777500000002</v>
      </c>
      <c r="E92" s="7"/>
      <c r="F92" s="17"/>
    </row>
    <row r="93" spans="1:6" ht="15.75" customHeight="1" x14ac:dyDescent="0.25">
      <c r="A93" s="6" t="s">
        <v>499</v>
      </c>
      <c r="B93" s="6"/>
      <c r="C93" s="7">
        <v>139495</v>
      </c>
      <c r="D93" s="17">
        <v>36.251284149999996</v>
      </c>
      <c r="E93" s="7"/>
      <c r="F93" s="17"/>
    </row>
    <row r="94" spans="1:6" ht="15.75" customHeight="1" x14ac:dyDescent="0.25">
      <c r="A94" s="6" t="s">
        <v>500</v>
      </c>
      <c r="B94" s="6"/>
      <c r="C94" s="7"/>
      <c r="D94" s="17"/>
      <c r="E94" s="7">
        <v>147875</v>
      </c>
      <c r="F94" s="17">
        <v>38.401310903000002</v>
      </c>
    </row>
  </sheetData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  <headerFooter>
    <oddFooter>&amp;C&amp;A&amp;R&amp;P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F89"/>
  <sheetViews>
    <sheetView showGridLines="0" tabSelected="1" zoomScale="85" zoomScaleNormal="85" workbookViewId="0">
      <selection activeCell="A16" sqref="A16"/>
    </sheetView>
  </sheetViews>
  <sheetFormatPr defaultRowHeight="12.75" x14ac:dyDescent="0.25"/>
  <cols>
    <col min="1" max="1" width="54.42578125" style="10" customWidth="1"/>
    <col min="2" max="2" width="6.7109375" style="10" bestFit="1" customWidth="1"/>
    <col min="3" max="4" width="15" style="10" bestFit="1" customWidth="1"/>
    <col min="5" max="5" width="6.7109375" style="10" bestFit="1" customWidth="1"/>
    <col min="6" max="6" width="4.140625" style="10" bestFit="1" customWidth="1"/>
    <col min="7" max="7" width="6.140625" style="10" bestFit="1" customWidth="1"/>
    <col min="8" max="8" width="41.140625" style="10" bestFit="1" customWidth="1"/>
    <col min="9" max="9" width="6.140625" style="10" bestFit="1" customWidth="1"/>
    <col min="10" max="11" width="15" style="10" bestFit="1" customWidth="1"/>
    <col min="12" max="12" width="5.140625" style="10" bestFit="1" customWidth="1"/>
    <col min="13" max="13" width="4.140625" style="10" bestFit="1" customWidth="1"/>
    <col min="14" max="16384" width="9.140625" style="10"/>
  </cols>
  <sheetData>
    <row r="1" spans="1:6" ht="15.75" x14ac:dyDescent="0.25">
      <c r="A1" s="2" t="s">
        <v>105</v>
      </c>
      <c r="B1" s="3"/>
      <c r="C1" s="3"/>
      <c r="D1" s="3"/>
      <c r="E1" s="3"/>
      <c r="F1" s="3"/>
    </row>
    <row r="2" spans="1:6" x14ac:dyDescent="0.25">
      <c r="A2" s="4" t="s">
        <v>220</v>
      </c>
      <c r="B2" s="4" t="s">
        <v>215</v>
      </c>
      <c r="C2" s="4" t="s">
        <v>39</v>
      </c>
      <c r="D2" s="5" t="s">
        <v>221</v>
      </c>
      <c r="E2" s="4" t="s">
        <v>222</v>
      </c>
      <c r="F2" s="4" t="s">
        <v>22</v>
      </c>
    </row>
    <row r="3" spans="1:6" x14ac:dyDescent="0.25">
      <c r="A3" s="6" t="s">
        <v>40</v>
      </c>
      <c r="B3" s="7">
        <v>14547</v>
      </c>
      <c r="C3" s="17">
        <v>100</v>
      </c>
      <c r="D3" s="17"/>
      <c r="E3" s="7"/>
      <c r="F3" s="7"/>
    </row>
    <row r="4" spans="1:6" x14ac:dyDescent="0.25">
      <c r="A4" s="6" t="s">
        <v>86</v>
      </c>
      <c r="B4" s="7" t="s">
        <v>41</v>
      </c>
      <c r="C4" s="17" t="s">
        <v>41</v>
      </c>
      <c r="D4" s="17" t="s">
        <v>41</v>
      </c>
      <c r="E4" s="7" t="s">
        <v>41</v>
      </c>
      <c r="F4" s="7" t="s">
        <v>41</v>
      </c>
    </row>
    <row r="5" spans="1:6" x14ac:dyDescent="0.25">
      <c r="A5" s="9" t="s">
        <v>321</v>
      </c>
      <c r="B5" s="7">
        <v>3755</v>
      </c>
      <c r="C5" s="17">
        <v>25.812882381000001</v>
      </c>
      <c r="D5" s="17">
        <v>1294.352596537</v>
      </c>
      <c r="E5" s="7">
        <v>12271</v>
      </c>
      <c r="F5" s="7">
        <v>1</v>
      </c>
    </row>
    <row r="6" spans="1:6" x14ac:dyDescent="0.25">
      <c r="A6" s="9" t="s">
        <v>322</v>
      </c>
      <c r="B6" s="7">
        <v>408</v>
      </c>
      <c r="C6" s="17">
        <v>2.8047019999999998</v>
      </c>
      <c r="D6" s="17">
        <v>6.0784313699999997</v>
      </c>
      <c r="E6" s="7">
        <v>62</v>
      </c>
      <c r="F6" s="7">
        <v>1</v>
      </c>
    </row>
    <row r="7" spans="1:6" x14ac:dyDescent="0.25">
      <c r="A7" s="9" t="s">
        <v>297</v>
      </c>
      <c r="B7" s="7">
        <v>1455</v>
      </c>
      <c r="C7" s="17">
        <v>10.002062280000001</v>
      </c>
      <c r="D7" s="17">
        <v>2.3814432980000002</v>
      </c>
      <c r="E7" s="7">
        <v>8</v>
      </c>
      <c r="F7" s="7">
        <v>1</v>
      </c>
    </row>
    <row r="8" spans="1:6" x14ac:dyDescent="0.25">
      <c r="A8" s="9" t="s">
        <v>87</v>
      </c>
      <c r="B8" s="7" t="s">
        <v>41</v>
      </c>
      <c r="C8" s="17" t="s">
        <v>41</v>
      </c>
      <c r="D8" s="17" t="s">
        <v>41</v>
      </c>
      <c r="E8" s="7" t="s">
        <v>41</v>
      </c>
      <c r="F8" s="7" t="s">
        <v>41</v>
      </c>
    </row>
    <row r="9" spans="1:6" x14ac:dyDescent="0.25">
      <c r="A9" s="9" t="s">
        <v>298</v>
      </c>
      <c r="B9" s="7">
        <v>4869</v>
      </c>
      <c r="C9" s="17">
        <v>33.470818725000001</v>
      </c>
      <c r="D9" s="17">
        <v>1051.8591086460001</v>
      </c>
      <c r="E9" s="7">
        <v>12278</v>
      </c>
      <c r="F9" s="7">
        <v>1</v>
      </c>
    </row>
    <row r="10" spans="1:6" x14ac:dyDescent="0.25">
      <c r="A10" s="9" t="s">
        <v>299</v>
      </c>
      <c r="B10" s="7">
        <v>4681</v>
      </c>
      <c r="C10" s="17">
        <v>32.178456038999997</v>
      </c>
      <c r="D10" s="17">
        <v>1081.2407605210001</v>
      </c>
      <c r="E10" s="7">
        <v>12278</v>
      </c>
      <c r="F10" s="7">
        <v>1</v>
      </c>
    </row>
    <row r="11" spans="1:6" x14ac:dyDescent="0.25">
      <c r="A11" s="6" t="s">
        <v>300</v>
      </c>
      <c r="B11" s="7">
        <v>3812</v>
      </c>
      <c r="C11" s="17">
        <v>26.204715748000002</v>
      </c>
      <c r="D11" s="17">
        <v>1279.939401888</v>
      </c>
      <c r="E11" s="7">
        <v>12271</v>
      </c>
      <c r="F11" s="7">
        <v>1</v>
      </c>
    </row>
    <row r="12" spans="1:6" x14ac:dyDescent="0.25">
      <c r="A12" s="6" t="s">
        <v>301</v>
      </c>
      <c r="B12" s="7">
        <v>442</v>
      </c>
      <c r="C12" s="17">
        <v>3.038427167</v>
      </c>
      <c r="D12" s="17">
        <v>7.3778280540000001</v>
      </c>
      <c r="E12" s="7">
        <v>62</v>
      </c>
      <c r="F12" s="7">
        <v>1</v>
      </c>
    </row>
    <row r="13" spans="1:6" x14ac:dyDescent="0.25">
      <c r="A13" s="6" t="s">
        <v>302</v>
      </c>
      <c r="B13" s="7">
        <v>438</v>
      </c>
      <c r="C13" s="17">
        <v>3.0109300879999998</v>
      </c>
      <c r="D13" s="17">
        <v>7.3995433779999997</v>
      </c>
      <c r="E13" s="7">
        <v>62</v>
      </c>
      <c r="F13" s="7">
        <v>1</v>
      </c>
    </row>
    <row r="14" spans="1:6" x14ac:dyDescent="0.25">
      <c r="A14" s="6" t="s">
        <v>303</v>
      </c>
      <c r="B14" s="7">
        <v>411</v>
      </c>
      <c r="C14" s="17">
        <v>2.825324809</v>
      </c>
      <c r="D14" s="17">
        <v>6.5790754250000001</v>
      </c>
      <c r="E14" s="7">
        <v>62</v>
      </c>
      <c r="F14" s="7">
        <v>1</v>
      </c>
    </row>
    <row r="15" spans="1:6" x14ac:dyDescent="0.25">
      <c r="A15" s="6" t="s">
        <v>88</v>
      </c>
      <c r="B15" s="7" t="s">
        <v>41</v>
      </c>
      <c r="C15" s="17" t="s">
        <v>41</v>
      </c>
      <c r="D15" s="17" t="s">
        <v>41</v>
      </c>
      <c r="E15" s="7" t="s">
        <v>41</v>
      </c>
      <c r="F15" s="7" t="s">
        <v>41</v>
      </c>
    </row>
    <row r="16" spans="1:6" x14ac:dyDescent="0.25">
      <c r="A16" s="6" t="s">
        <v>89</v>
      </c>
      <c r="B16" s="7">
        <v>13092</v>
      </c>
      <c r="C16" s="17">
        <v>89.997937719000006</v>
      </c>
      <c r="D16" s="17"/>
      <c r="E16" s="7"/>
      <c r="F16" s="7"/>
    </row>
    <row r="17" spans="1:6" x14ac:dyDescent="0.25">
      <c r="A17" s="6" t="s">
        <v>304</v>
      </c>
      <c r="B17" s="7">
        <v>3988</v>
      </c>
      <c r="C17" s="17">
        <v>27.4145872</v>
      </c>
      <c r="D17" s="17">
        <v>1175.8099297890001</v>
      </c>
      <c r="E17" s="7">
        <v>12278</v>
      </c>
      <c r="F17" s="7">
        <v>1</v>
      </c>
    </row>
    <row r="18" spans="1:6" x14ac:dyDescent="0.25">
      <c r="A18" s="6" t="s">
        <v>305</v>
      </c>
      <c r="B18" s="7">
        <v>3812</v>
      </c>
      <c r="C18" s="17">
        <v>26.204715748000002</v>
      </c>
      <c r="D18" s="17">
        <v>1214.782791185</v>
      </c>
      <c r="E18" s="7">
        <v>12278</v>
      </c>
      <c r="F18" s="7">
        <v>1</v>
      </c>
    </row>
    <row r="19" spans="1:6" x14ac:dyDescent="0.25">
      <c r="A19" s="6" t="s">
        <v>306</v>
      </c>
      <c r="B19" s="7">
        <v>3021</v>
      </c>
      <c r="C19" s="17">
        <v>20.767168487999999</v>
      </c>
      <c r="D19" s="17">
        <v>1479.4349553120001</v>
      </c>
      <c r="E19" s="7">
        <v>12271</v>
      </c>
      <c r="F19" s="7">
        <v>1</v>
      </c>
    </row>
    <row r="20" spans="1:6" x14ac:dyDescent="0.25">
      <c r="A20" s="6" t="s">
        <v>307</v>
      </c>
      <c r="B20" s="7">
        <v>397</v>
      </c>
      <c r="C20" s="17">
        <v>2.7290850340000001</v>
      </c>
      <c r="D20" s="17">
        <v>7.6297229209999999</v>
      </c>
      <c r="E20" s="7">
        <v>58</v>
      </c>
      <c r="F20" s="7">
        <v>1</v>
      </c>
    </row>
    <row r="21" spans="1:6" x14ac:dyDescent="0.25">
      <c r="A21" s="6" t="s">
        <v>308</v>
      </c>
      <c r="B21" s="7">
        <v>393</v>
      </c>
      <c r="C21" s="17">
        <v>2.701587956</v>
      </c>
      <c r="D21" s="17">
        <v>7.6564885489999996</v>
      </c>
      <c r="E21" s="7">
        <v>58</v>
      </c>
      <c r="F21" s="7">
        <v>1</v>
      </c>
    </row>
    <row r="22" spans="1:6" x14ac:dyDescent="0.25">
      <c r="A22" s="6" t="s">
        <v>309</v>
      </c>
      <c r="B22" s="7">
        <v>367</v>
      </c>
      <c r="C22" s="17">
        <v>2.5228569460000001</v>
      </c>
      <c r="D22" s="17">
        <v>6.7465940050000004</v>
      </c>
      <c r="E22" s="7">
        <v>58</v>
      </c>
      <c r="F22" s="7">
        <v>1</v>
      </c>
    </row>
    <row r="23" spans="1:6" x14ac:dyDescent="0.25">
      <c r="A23" s="3"/>
      <c r="B23" s="3"/>
      <c r="C23" s="3"/>
      <c r="D23" s="3"/>
      <c r="E23" s="3"/>
      <c r="F23" s="3"/>
    </row>
    <row r="24" spans="1:6" ht="15.75" x14ac:dyDescent="0.25">
      <c r="A24" s="2" t="s">
        <v>275</v>
      </c>
    </row>
    <row r="25" spans="1:6" x14ac:dyDescent="0.25">
      <c r="A25" s="4" t="s">
        <v>220</v>
      </c>
      <c r="B25" s="4" t="s">
        <v>215</v>
      </c>
      <c r="C25" s="4" t="s">
        <v>39</v>
      </c>
      <c r="D25" s="5" t="s">
        <v>221</v>
      </c>
      <c r="E25" s="4" t="s">
        <v>222</v>
      </c>
      <c r="F25" s="4" t="s">
        <v>22</v>
      </c>
    </row>
    <row r="26" spans="1:6" x14ac:dyDescent="0.25">
      <c r="A26" s="6" t="s">
        <v>298</v>
      </c>
      <c r="B26" s="7">
        <v>4869</v>
      </c>
      <c r="C26" s="17">
        <v>100</v>
      </c>
      <c r="D26" s="17"/>
      <c r="E26" s="7"/>
      <c r="F26" s="7"/>
    </row>
    <row r="27" spans="1:6" x14ac:dyDescent="0.25">
      <c r="A27" s="6" t="s">
        <v>41</v>
      </c>
      <c r="B27" s="7" t="s">
        <v>41</v>
      </c>
      <c r="C27" s="17" t="s">
        <v>41</v>
      </c>
      <c r="D27" s="17" t="s">
        <v>41</v>
      </c>
      <c r="E27" s="7" t="s">
        <v>41</v>
      </c>
      <c r="F27" s="7" t="s">
        <v>41</v>
      </c>
    </row>
    <row r="28" spans="1:6" x14ac:dyDescent="0.25">
      <c r="A28" s="6" t="s">
        <v>42</v>
      </c>
      <c r="B28" s="7">
        <v>1895</v>
      </c>
      <c r="C28" s="17">
        <v>38.919696035999998</v>
      </c>
      <c r="D28" s="17">
        <v>144.587862796</v>
      </c>
      <c r="E28" s="7">
        <v>1202</v>
      </c>
      <c r="F28" s="7">
        <v>1</v>
      </c>
    </row>
    <row r="29" spans="1:6" x14ac:dyDescent="0.25">
      <c r="A29" s="6" t="s">
        <v>90</v>
      </c>
      <c r="B29" s="7">
        <v>2974</v>
      </c>
      <c r="C29" s="17">
        <v>61.080303962999999</v>
      </c>
      <c r="D29" s="17">
        <v>1629.962340282</v>
      </c>
      <c r="E29" s="7">
        <v>12278</v>
      </c>
      <c r="F29" s="7">
        <v>1</v>
      </c>
    </row>
    <row r="30" spans="1:6" x14ac:dyDescent="0.25">
      <c r="A30" s="6" t="s">
        <v>41</v>
      </c>
      <c r="B30" s="7" t="s">
        <v>41</v>
      </c>
      <c r="C30" s="17" t="s">
        <v>41</v>
      </c>
      <c r="D30" s="17" t="s">
        <v>41</v>
      </c>
      <c r="E30" s="7" t="s">
        <v>41</v>
      </c>
      <c r="F30" s="7" t="s">
        <v>41</v>
      </c>
    </row>
    <row r="31" spans="1:6" x14ac:dyDescent="0.25">
      <c r="A31" s="6" t="s">
        <v>3</v>
      </c>
      <c r="B31" s="7">
        <v>767</v>
      </c>
      <c r="C31" s="17">
        <v>15.752721298000001</v>
      </c>
      <c r="D31" s="17">
        <v>63.827900911999997</v>
      </c>
      <c r="E31" s="7">
        <v>1169</v>
      </c>
      <c r="F31" s="7">
        <v>1</v>
      </c>
    </row>
    <row r="32" spans="1:6" x14ac:dyDescent="0.25">
      <c r="A32" s="6" t="s">
        <v>44</v>
      </c>
      <c r="B32" s="7">
        <v>4102</v>
      </c>
      <c r="C32" s="17">
        <v>84.247278700999999</v>
      </c>
      <c r="D32" s="17">
        <v>1236.603120429</v>
      </c>
      <c r="E32" s="7">
        <v>12278</v>
      </c>
      <c r="F32" s="7">
        <v>1</v>
      </c>
    </row>
    <row r="33" spans="1:6" x14ac:dyDescent="0.25">
      <c r="A33" s="6" t="s">
        <v>41</v>
      </c>
      <c r="B33" s="7" t="s">
        <v>41</v>
      </c>
      <c r="C33" s="17" t="s">
        <v>41</v>
      </c>
      <c r="D33" s="17" t="s">
        <v>41</v>
      </c>
      <c r="E33" s="7" t="s">
        <v>41</v>
      </c>
      <c r="F33" s="7" t="s">
        <v>41</v>
      </c>
    </row>
    <row r="34" spans="1:6" x14ac:dyDescent="0.25">
      <c r="A34" s="6" t="s">
        <v>4</v>
      </c>
      <c r="B34" s="7">
        <v>96</v>
      </c>
      <c r="C34" s="17">
        <v>1.971657424</v>
      </c>
      <c r="D34" s="17">
        <v>8.53125</v>
      </c>
      <c r="E34" s="7">
        <v>41</v>
      </c>
      <c r="F34" s="7">
        <v>1</v>
      </c>
    </row>
    <row r="35" spans="1:6" x14ac:dyDescent="0.25">
      <c r="A35" s="6" t="s">
        <v>45</v>
      </c>
      <c r="B35" s="7">
        <v>4773</v>
      </c>
      <c r="C35" s="17">
        <v>98.028342574999996</v>
      </c>
      <c r="D35" s="17">
        <v>1072.8437041689999</v>
      </c>
      <c r="E35" s="7">
        <v>12278</v>
      </c>
      <c r="F35" s="7">
        <v>1</v>
      </c>
    </row>
    <row r="36" spans="1:6" x14ac:dyDescent="0.25">
      <c r="A36" s="6" t="s">
        <v>41</v>
      </c>
      <c r="B36" s="7" t="s">
        <v>41</v>
      </c>
      <c r="C36" s="17" t="s">
        <v>41</v>
      </c>
      <c r="D36" s="17" t="s">
        <v>41</v>
      </c>
      <c r="E36" s="7" t="s">
        <v>41</v>
      </c>
      <c r="F36" s="7" t="s">
        <v>41</v>
      </c>
    </row>
    <row r="37" spans="1:6" x14ac:dyDescent="0.25">
      <c r="A37" s="6" t="s">
        <v>41</v>
      </c>
      <c r="B37" s="7" t="s">
        <v>41</v>
      </c>
      <c r="C37" s="17" t="s">
        <v>41</v>
      </c>
      <c r="D37" s="17" t="s">
        <v>41</v>
      </c>
      <c r="E37" s="7" t="s">
        <v>41</v>
      </c>
      <c r="F37" s="7" t="s">
        <v>41</v>
      </c>
    </row>
    <row r="38" spans="1:6" x14ac:dyDescent="0.25">
      <c r="A38" s="6" t="s">
        <v>301</v>
      </c>
      <c r="B38" s="7">
        <v>442</v>
      </c>
      <c r="C38" s="17">
        <v>100</v>
      </c>
      <c r="D38" s="17"/>
      <c r="E38" s="7"/>
      <c r="F38" s="7"/>
    </row>
    <row r="39" spans="1:6" x14ac:dyDescent="0.25">
      <c r="A39" s="6" t="s">
        <v>41</v>
      </c>
      <c r="B39" s="7" t="s">
        <v>41</v>
      </c>
      <c r="C39" s="17" t="s">
        <v>41</v>
      </c>
      <c r="D39" s="17" t="s">
        <v>41</v>
      </c>
      <c r="E39" s="7" t="s">
        <v>41</v>
      </c>
      <c r="F39" s="7" t="s">
        <v>41</v>
      </c>
    </row>
    <row r="40" spans="1:6" x14ac:dyDescent="0.25">
      <c r="A40" s="6" t="s">
        <v>42</v>
      </c>
      <c r="B40" s="7">
        <v>232</v>
      </c>
      <c r="C40" s="17">
        <v>52.488687782</v>
      </c>
      <c r="D40" s="17">
        <v>8.9482758619999991</v>
      </c>
      <c r="E40" s="7">
        <v>58</v>
      </c>
      <c r="F40" s="7">
        <v>1</v>
      </c>
    </row>
    <row r="41" spans="1:6" x14ac:dyDescent="0.25">
      <c r="A41" s="6" t="s">
        <v>90</v>
      </c>
      <c r="B41" s="7">
        <v>210</v>
      </c>
      <c r="C41" s="17">
        <v>47.511312216999997</v>
      </c>
      <c r="D41" s="17">
        <v>5.6428571420000004</v>
      </c>
      <c r="E41" s="7">
        <v>62</v>
      </c>
      <c r="F41" s="7">
        <v>1</v>
      </c>
    </row>
    <row r="42" spans="1:6" x14ac:dyDescent="0.25">
      <c r="A42" s="6" t="s">
        <v>41</v>
      </c>
      <c r="B42" s="7" t="s">
        <v>41</v>
      </c>
      <c r="C42" s="17" t="s">
        <v>41</v>
      </c>
      <c r="D42" s="17" t="s">
        <v>41</v>
      </c>
      <c r="E42" s="7" t="s">
        <v>41</v>
      </c>
      <c r="F42" s="7" t="s">
        <v>41</v>
      </c>
    </row>
    <row r="43" spans="1:6" x14ac:dyDescent="0.25">
      <c r="A43" s="6" t="s">
        <v>3</v>
      </c>
      <c r="B43" s="7">
        <v>122</v>
      </c>
      <c r="C43" s="17">
        <v>27.601809954</v>
      </c>
      <c r="D43" s="17">
        <v>8.6065573769999997</v>
      </c>
      <c r="E43" s="7">
        <v>58</v>
      </c>
      <c r="F43" s="7">
        <v>1</v>
      </c>
    </row>
    <row r="44" spans="1:6" x14ac:dyDescent="0.25">
      <c r="A44" s="6" t="s">
        <v>44</v>
      </c>
      <c r="B44" s="7">
        <v>320</v>
      </c>
      <c r="C44" s="17">
        <v>72.398190045000007</v>
      </c>
      <c r="D44" s="17">
        <v>6.9093749999999998</v>
      </c>
      <c r="E44" s="7">
        <v>62</v>
      </c>
      <c r="F44" s="7">
        <v>1</v>
      </c>
    </row>
    <row r="45" spans="1:6" x14ac:dyDescent="0.25">
      <c r="A45" s="6" t="s">
        <v>41</v>
      </c>
      <c r="B45" s="7" t="s">
        <v>41</v>
      </c>
      <c r="C45" s="17" t="s">
        <v>41</v>
      </c>
      <c r="D45" s="17" t="s">
        <v>41</v>
      </c>
      <c r="E45" s="7" t="s">
        <v>41</v>
      </c>
      <c r="F45" s="7" t="s">
        <v>41</v>
      </c>
    </row>
    <row r="46" spans="1:6" x14ac:dyDescent="0.25">
      <c r="A46" s="6" t="s">
        <v>4</v>
      </c>
      <c r="B46" s="7">
        <v>0</v>
      </c>
      <c r="C46" s="17">
        <v>0</v>
      </c>
      <c r="D46" s="17"/>
      <c r="E46" s="7"/>
      <c r="F46" s="7"/>
    </row>
    <row r="47" spans="1:6" x14ac:dyDescent="0.25">
      <c r="A47" s="6" t="s">
        <v>45</v>
      </c>
      <c r="B47" s="7">
        <v>442</v>
      </c>
      <c r="C47" s="17">
        <v>100</v>
      </c>
      <c r="D47" s="17">
        <v>7.3778280540000001</v>
      </c>
      <c r="E47" s="7">
        <v>62</v>
      </c>
      <c r="F47" s="7">
        <v>1</v>
      </c>
    </row>
    <row r="49" spans="4:6" ht="15.75" customHeight="1" x14ac:dyDescent="0.25">
      <c r="D49" s="11"/>
    </row>
    <row r="50" spans="4:6" ht="15.75" customHeight="1" x14ac:dyDescent="0.25"/>
    <row r="51" spans="4:6" ht="15.75" customHeight="1" x14ac:dyDescent="0.25">
      <c r="D51" s="11"/>
    </row>
    <row r="52" spans="4:6" ht="15.75" customHeight="1" x14ac:dyDescent="0.25">
      <c r="D52" s="11"/>
    </row>
    <row r="53" spans="4:6" ht="15.75" customHeight="1" x14ac:dyDescent="0.25"/>
    <row r="54" spans="4:6" ht="15.75" customHeight="1" x14ac:dyDescent="0.25">
      <c r="F54" s="11"/>
    </row>
    <row r="55" spans="4:6" ht="15.75" customHeight="1" x14ac:dyDescent="0.25"/>
    <row r="56" spans="4:6" ht="15.75" customHeight="1" x14ac:dyDescent="0.25"/>
    <row r="57" spans="4:6" ht="15.75" customHeight="1" x14ac:dyDescent="0.25"/>
    <row r="58" spans="4:6" ht="15.75" customHeight="1" x14ac:dyDescent="0.25"/>
    <row r="59" spans="4:6" ht="15.75" customHeight="1" x14ac:dyDescent="0.25"/>
    <row r="60" spans="4:6" ht="15.75" customHeight="1" x14ac:dyDescent="0.25"/>
    <row r="61" spans="4:6" ht="15.75" customHeight="1" x14ac:dyDescent="0.25"/>
    <row r="62" spans="4:6" ht="15.75" customHeight="1" x14ac:dyDescent="0.25"/>
    <row r="63" spans="4:6" ht="15.75" customHeight="1" x14ac:dyDescent="0.25">
      <c r="D63" s="11"/>
      <c r="F63" s="11"/>
    </row>
    <row r="64" spans="4:6" ht="15.75" customHeight="1" x14ac:dyDescent="0.25"/>
    <row r="65" spans="4:6" ht="15.75" customHeight="1" x14ac:dyDescent="0.25"/>
    <row r="66" spans="4:6" ht="15.75" customHeight="1" x14ac:dyDescent="0.25"/>
    <row r="67" spans="4:6" ht="15.75" customHeight="1" x14ac:dyDescent="0.25"/>
    <row r="68" spans="4:6" ht="15.75" customHeight="1" x14ac:dyDescent="0.25"/>
    <row r="69" spans="4:6" ht="15.75" customHeight="1" x14ac:dyDescent="0.25"/>
    <row r="70" spans="4:6" ht="15.75" customHeight="1" x14ac:dyDescent="0.25"/>
    <row r="71" spans="4:6" ht="15.75" customHeight="1" x14ac:dyDescent="0.25"/>
    <row r="72" spans="4:6" ht="15.75" customHeight="1" x14ac:dyDescent="0.25"/>
    <row r="73" spans="4:6" ht="15.75" customHeight="1" x14ac:dyDescent="0.25"/>
    <row r="74" spans="4:6" ht="15.75" customHeight="1" x14ac:dyDescent="0.25"/>
    <row r="75" spans="4:6" ht="15.75" customHeight="1" x14ac:dyDescent="0.25"/>
    <row r="76" spans="4:6" ht="15.75" customHeight="1" x14ac:dyDescent="0.25"/>
    <row r="77" spans="4:6" ht="15.75" customHeight="1" x14ac:dyDescent="0.25"/>
    <row r="78" spans="4:6" ht="15.75" customHeight="1" x14ac:dyDescent="0.25">
      <c r="F78" s="11"/>
    </row>
    <row r="79" spans="4:6" ht="15.75" customHeight="1" x14ac:dyDescent="0.25">
      <c r="D79" s="11"/>
    </row>
    <row r="80" spans="4:6" ht="15.75" customHeight="1" x14ac:dyDescent="0.25">
      <c r="D80" s="11"/>
    </row>
    <row r="81" spans="2:6" ht="15.75" customHeight="1" x14ac:dyDescent="0.25">
      <c r="D81" s="11"/>
    </row>
    <row r="82" spans="2:6" ht="15.75" customHeight="1" x14ac:dyDescent="0.25">
      <c r="D82" s="11"/>
    </row>
    <row r="83" spans="2:6" ht="15.75" customHeight="1" x14ac:dyDescent="0.25">
      <c r="F83" s="11"/>
    </row>
    <row r="84" spans="2:6" ht="15.75" customHeight="1" x14ac:dyDescent="0.25"/>
    <row r="85" spans="2:6" ht="15.75" customHeight="1" x14ac:dyDescent="0.25">
      <c r="B85" s="12"/>
    </row>
    <row r="86" spans="2:6" ht="15.75" customHeight="1" x14ac:dyDescent="0.25">
      <c r="B86" s="12"/>
      <c r="D86" s="11"/>
    </row>
    <row r="87" spans="2:6" ht="15.75" customHeight="1" x14ac:dyDescent="0.25">
      <c r="D87" s="11"/>
    </row>
    <row r="88" spans="2:6" ht="15.75" customHeight="1" x14ac:dyDescent="0.25">
      <c r="F88" s="11"/>
    </row>
    <row r="89" spans="2:6" ht="15.75" customHeight="1" x14ac:dyDescent="0.25"/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M70"/>
  <sheetViews>
    <sheetView showGridLines="0" zoomScale="85" zoomScaleNormal="85" workbookViewId="0">
      <selection activeCell="K27" sqref="K27"/>
    </sheetView>
  </sheetViews>
  <sheetFormatPr defaultRowHeight="12" x14ac:dyDescent="0.25"/>
  <cols>
    <col min="1" max="1" width="12.85546875" style="14" customWidth="1"/>
    <col min="2" max="2" width="6.7109375" style="14" bestFit="1" customWidth="1"/>
    <col min="3" max="3" width="7.7109375" style="14" bestFit="1" customWidth="1"/>
    <col min="4" max="4" width="11.28515625" style="14" bestFit="1" customWidth="1"/>
    <col min="5" max="6" width="6.7109375" style="14" bestFit="1" customWidth="1"/>
    <col min="7" max="7" width="5.7109375" style="14" customWidth="1"/>
    <col min="8" max="8" width="12.85546875" style="14" customWidth="1"/>
    <col min="9" max="9" width="6.140625" style="14" customWidth="1"/>
    <col min="10" max="10" width="7.7109375" style="14" bestFit="1" customWidth="1"/>
    <col min="11" max="11" width="9.85546875" style="14" bestFit="1" customWidth="1"/>
    <col min="12" max="12" width="6.140625" style="14" customWidth="1"/>
    <col min="13" max="13" width="4" style="14" bestFit="1" customWidth="1"/>
    <col min="14" max="14" width="5.7109375" style="14" customWidth="1"/>
    <col min="15" max="16384" width="9.140625" style="14"/>
  </cols>
  <sheetData>
    <row r="1" spans="1:13" ht="15.75" x14ac:dyDescent="0.25">
      <c r="A1" s="2" t="s">
        <v>276</v>
      </c>
      <c r="B1" s="13"/>
      <c r="C1" s="13"/>
      <c r="D1" s="13"/>
      <c r="E1" s="13"/>
      <c r="F1" s="13"/>
      <c r="H1" s="2" t="s">
        <v>277</v>
      </c>
      <c r="I1" s="13"/>
      <c r="J1" s="13"/>
      <c r="K1" s="13"/>
      <c r="L1" s="13"/>
      <c r="M1" s="13"/>
    </row>
    <row r="2" spans="1:13" ht="12.75" x14ac:dyDescent="0.25">
      <c r="A2" s="4" t="s">
        <v>35</v>
      </c>
      <c r="B2" s="4" t="s">
        <v>215</v>
      </c>
      <c r="C2" s="4" t="s">
        <v>39</v>
      </c>
      <c r="D2" s="5" t="s">
        <v>221</v>
      </c>
      <c r="E2" s="4" t="s">
        <v>222</v>
      </c>
      <c r="F2" s="4" t="s">
        <v>22</v>
      </c>
      <c r="H2" s="4" t="s">
        <v>35</v>
      </c>
      <c r="I2" s="4" t="s">
        <v>215</v>
      </c>
      <c r="J2" s="4" t="s">
        <v>39</v>
      </c>
      <c r="K2" s="5" t="s">
        <v>221</v>
      </c>
      <c r="L2" s="4" t="s">
        <v>222</v>
      </c>
      <c r="M2" s="4" t="s">
        <v>22</v>
      </c>
    </row>
    <row r="3" spans="1:13" ht="12.75" x14ac:dyDescent="0.25">
      <c r="A3" s="15">
        <v>1</v>
      </c>
      <c r="B3" s="7">
        <v>3461</v>
      </c>
      <c r="C3" s="17">
        <v>71.082400000000007</v>
      </c>
      <c r="D3" s="17">
        <v>1445.4703999999999</v>
      </c>
      <c r="E3" s="7">
        <v>12278</v>
      </c>
      <c r="F3" s="7">
        <v>1</v>
      </c>
      <c r="H3" s="15">
        <v>1</v>
      </c>
      <c r="I3" s="7">
        <v>314</v>
      </c>
      <c r="J3" s="17">
        <v>71.040700000000001</v>
      </c>
      <c r="K3" s="17">
        <v>7.5126999999999997</v>
      </c>
      <c r="L3" s="7">
        <v>62</v>
      </c>
      <c r="M3" s="7">
        <v>1</v>
      </c>
    </row>
    <row r="4" spans="1:13" ht="12.75" x14ac:dyDescent="0.25">
      <c r="A4" s="15">
        <v>2</v>
      </c>
      <c r="B4" s="7">
        <v>1041</v>
      </c>
      <c r="C4" s="17">
        <v>21.380199999999999</v>
      </c>
      <c r="D4" s="17">
        <v>87.185400000000001</v>
      </c>
      <c r="E4" s="7">
        <v>695</v>
      </c>
      <c r="F4" s="7">
        <v>1</v>
      </c>
      <c r="H4" s="15">
        <v>2</v>
      </c>
      <c r="I4" s="7">
        <v>103</v>
      </c>
      <c r="J4" s="17">
        <v>23.3032</v>
      </c>
      <c r="K4" s="17">
        <v>6.8738000000000001</v>
      </c>
      <c r="L4" s="7">
        <v>40</v>
      </c>
      <c r="M4" s="7">
        <v>1</v>
      </c>
    </row>
    <row r="5" spans="1:13" ht="12.75" x14ac:dyDescent="0.25">
      <c r="A5" s="15">
        <v>3</v>
      </c>
      <c r="B5" s="7">
        <v>188</v>
      </c>
      <c r="C5" s="17">
        <v>3.8612000000000002</v>
      </c>
      <c r="D5" s="17">
        <v>77.398899999999998</v>
      </c>
      <c r="E5" s="7">
        <v>610</v>
      </c>
      <c r="F5" s="7">
        <v>1</v>
      </c>
      <c r="H5" s="15">
        <v>3</v>
      </c>
      <c r="I5" s="7">
        <v>17</v>
      </c>
      <c r="J5" s="17">
        <v>3.8462000000000001</v>
      </c>
      <c r="K5" s="17">
        <v>7.9412000000000003</v>
      </c>
      <c r="L5" s="7">
        <v>33</v>
      </c>
      <c r="M5" s="7">
        <v>1</v>
      </c>
    </row>
    <row r="6" spans="1:13" ht="12.75" x14ac:dyDescent="0.25">
      <c r="A6" s="15">
        <v>4</v>
      </c>
      <c r="B6" s="7">
        <v>69</v>
      </c>
      <c r="C6" s="17">
        <v>1.4171</v>
      </c>
      <c r="D6" s="17">
        <v>73</v>
      </c>
      <c r="E6" s="7">
        <v>201</v>
      </c>
      <c r="F6" s="7">
        <v>1</v>
      </c>
      <c r="H6" s="15">
        <v>4</v>
      </c>
      <c r="I6" s="7">
        <v>7</v>
      </c>
      <c r="J6" s="17">
        <v>1.5837000000000001</v>
      </c>
      <c r="K6" s="17">
        <v>8.2857000000000003</v>
      </c>
      <c r="L6" s="7">
        <v>19</v>
      </c>
      <c r="M6" s="7">
        <v>1</v>
      </c>
    </row>
    <row r="7" spans="1:13" ht="12.75" x14ac:dyDescent="0.25">
      <c r="A7" s="15">
        <v>6</v>
      </c>
      <c r="B7" s="7">
        <v>59</v>
      </c>
      <c r="C7" s="17">
        <v>1.2117</v>
      </c>
      <c r="D7" s="17">
        <v>98.016900000000007</v>
      </c>
      <c r="E7" s="7">
        <v>139</v>
      </c>
      <c r="F7" s="7">
        <v>19</v>
      </c>
      <c r="H7" s="15">
        <v>6</v>
      </c>
      <c r="I7" s="7">
        <v>1</v>
      </c>
      <c r="J7" s="17">
        <v>0.22620000000000001</v>
      </c>
      <c r="K7" s="17">
        <v>1</v>
      </c>
      <c r="L7" s="7">
        <v>1</v>
      </c>
      <c r="M7" s="7">
        <v>1</v>
      </c>
    </row>
    <row r="8" spans="1:13" ht="12.75" x14ac:dyDescent="0.25">
      <c r="A8" s="15">
        <v>5</v>
      </c>
      <c r="B8" s="7">
        <v>46</v>
      </c>
      <c r="C8" s="17">
        <v>0.94479999999999997</v>
      </c>
      <c r="D8" s="17">
        <v>49.521700000000003</v>
      </c>
      <c r="E8" s="7">
        <v>82</v>
      </c>
      <c r="F8" s="7">
        <v>3</v>
      </c>
      <c r="I8" s="11"/>
      <c r="J8" s="21"/>
      <c r="K8" s="21"/>
      <c r="L8" s="11"/>
      <c r="M8" s="11"/>
    </row>
    <row r="9" spans="1:13" ht="12.75" x14ac:dyDescent="0.25">
      <c r="A9" s="15">
        <v>7</v>
      </c>
      <c r="B9" s="7">
        <v>5</v>
      </c>
      <c r="C9" s="17">
        <v>0.1027</v>
      </c>
      <c r="D9" s="17">
        <v>64</v>
      </c>
      <c r="E9" s="7">
        <v>66</v>
      </c>
      <c r="F9" s="7">
        <v>62</v>
      </c>
      <c r="I9" s="11"/>
      <c r="J9" s="21"/>
      <c r="K9" s="21"/>
      <c r="L9" s="11"/>
      <c r="M9" s="11"/>
    </row>
    <row r="10" spans="1:13" x14ac:dyDescent="0.25">
      <c r="A10" s="13"/>
      <c r="B10" s="13"/>
      <c r="C10" s="13"/>
      <c r="D10" s="13"/>
      <c r="E10" s="13"/>
      <c r="F10" s="13"/>
      <c r="H10" s="13"/>
    </row>
    <row r="11" spans="1:13" ht="15.75" x14ac:dyDescent="0.25">
      <c r="A11" s="2" t="s">
        <v>278</v>
      </c>
      <c r="B11" s="13"/>
      <c r="C11" s="13"/>
      <c r="D11" s="13"/>
      <c r="E11" s="13"/>
      <c r="F11" s="13"/>
      <c r="H11" s="2" t="s">
        <v>279</v>
      </c>
      <c r="I11" s="13"/>
      <c r="J11" s="13"/>
      <c r="K11" s="13"/>
      <c r="L11" s="13"/>
      <c r="M11" s="13"/>
    </row>
    <row r="12" spans="1:13" ht="12.75" x14ac:dyDescent="0.25">
      <c r="A12" s="4" t="s">
        <v>223</v>
      </c>
      <c r="B12" s="4" t="s">
        <v>215</v>
      </c>
      <c r="C12" s="4" t="s">
        <v>39</v>
      </c>
      <c r="D12" s="5" t="s">
        <v>221</v>
      </c>
      <c r="E12" s="4" t="s">
        <v>222</v>
      </c>
      <c r="F12" s="4" t="s">
        <v>22</v>
      </c>
      <c r="H12" s="4" t="s">
        <v>223</v>
      </c>
      <c r="I12" s="4" t="s">
        <v>215</v>
      </c>
      <c r="J12" s="4" t="s">
        <v>39</v>
      </c>
      <c r="K12" s="5" t="s">
        <v>221</v>
      </c>
      <c r="L12" s="4" t="s">
        <v>222</v>
      </c>
      <c r="M12" s="4" t="s">
        <v>22</v>
      </c>
    </row>
    <row r="13" spans="1:13" ht="12.75" x14ac:dyDescent="0.25">
      <c r="A13" s="15">
        <v>2</v>
      </c>
      <c r="B13" s="7">
        <v>1682</v>
      </c>
      <c r="C13" s="17">
        <v>34.545099999999998</v>
      </c>
      <c r="D13" s="17">
        <v>142.30439999999999</v>
      </c>
      <c r="E13" s="7">
        <v>1248</v>
      </c>
      <c r="F13" s="7">
        <v>1</v>
      </c>
      <c r="H13" s="15">
        <v>2</v>
      </c>
      <c r="I13" s="7">
        <v>187</v>
      </c>
      <c r="J13" s="17">
        <v>42.307699999999997</v>
      </c>
      <c r="K13" s="17">
        <v>8.2513000000000005</v>
      </c>
      <c r="L13" s="7">
        <v>44</v>
      </c>
      <c r="M13" s="7">
        <v>1</v>
      </c>
    </row>
    <row r="14" spans="1:13" ht="12.75" x14ac:dyDescent="0.25">
      <c r="A14" s="15">
        <v>1</v>
      </c>
      <c r="B14" s="7">
        <v>1401</v>
      </c>
      <c r="C14" s="17">
        <v>28.773900000000001</v>
      </c>
      <c r="D14" s="17">
        <v>3331.4589999999998</v>
      </c>
      <c r="E14" s="7">
        <v>12278</v>
      </c>
      <c r="F14" s="7">
        <v>1</v>
      </c>
      <c r="H14" s="15">
        <v>1</v>
      </c>
      <c r="I14" s="7">
        <v>131</v>
      </c>
      <c r="J14" s="17">
        <v>29.638000000000002</v>
      </c>
      <c r="K14" s="17">
        <v>6.7481</v>
      </c>
      <c r="L14" s="7">
        <v>62</v>
      </c>
      <c r="M14" s="7">
        <v>1</v>
      </c>
    </row>
    <row r="15" spans="1:13" ht="12.75" x14ac:dyDescent="0.25">
      <c r="A15" s="15">
        <v>3</v>
      </c>
      <c r="B15" s="7">
        <v>1300</v>
      </c>
      <c r="C15" s="17">
        <v>26.6995</v>
      </c>
      <c r="D15" s="17">
        <v>139.47380000000001</v>
      </c>
      <c r="E15" s="7">
        <v>1202</v>
      </c>
      <c r="F15" s="7">
        <v>1</v>
      </c>
      <c r="H15" s="15">
        <v>3</v>
      </c>
      <c r="I15" s="7">
        <v>104</v>
      </c>
      <c r="J15" s="17">
        <v>23.529399999999999</v>
      </c>
      <c r="K15" s="17">
        <v>6.2404000000000002</v>
      </c>
      <c r="L15" s="7">
        <v>24</v>
      </c>
      <c r="M15" s="7">
        <v>1</v>
      </c>
    </row>
    <row r="16" spans="1:13" ht="12.75" x14ac:dyDescent="0.25">
      <c r="A16" s="15">
        <v>4</v>
      </c>
      <c r="B16" s="7">
        <v>328</v>
      </c>
      <c r="C16" s="17">
        <v>6.7365000000000004</v>
      </c>
      <c r="D16" s="17">
        <v>73.359800000000007</v>
      </c>
      <c r="E16" s="7">
        <v>452</v>
      </c>
      <c r="F16" s="7">
        <v>1</v>
      </c>
      <c r="H16" s="15">
        <v>4</v>
      </c>
      <c r="I16" s="7">
        <v>18</v>
      </c>
      <c r="J16" s="17">
        <v>4.0724</v>
      </c>
      <c r="K16" s="17">
        <v>10.1111</v>
      </c>
      <c r="L16" s="7">
        <v>40</v>
      </c>
      <c r="M16" s="7">
        <v>1</v>
      </c>
    </row>
    <row r="17" spans="1:13" ht="12.75" x14ac:dyDescent="0.25">
      <c r="A17" s="15">
        <v>5</v>
      </c>
      <c r="B17" s="7">
        <v>151</v>
      </c>
      <c r="C17" s="17">
        <v>3.1013000000000002</v>
      </c>
      <c r="D17" s="17">
        <v>59.9801</v>
      </c>
      <c r="E17" s="7">
        <v>160</v>
      </c>
      <c r="F17" s="7">
        <v>1</v>
      </c>
      <c r="H17" s="15">
        <v>5</v>
      </c>
      <c r="I17" s="7">
        <v>2</v>
      </c>
      <c r="J17" s="17">
        <v>0.45250000000000001</v>
      </c>
      <c r="K17" s="17">
        <v>1.5</v>
      </c>
      <c r="L17" s="7">
        <v>2</v>
      </c>
      <c r="M17" s="7">
        <v>1</v>
      </c>
    </row>
    <row r="18" spans="1:13" ht="12.75" x14ac:dyDescent="0.25">
      <c r="A18" s="15">
        <v>6</v>
      </c>
      <c r="B18" s="7">
        <v>4</v>
      </c>
      <c r="C18" s="17">
        <v>8.2199999999999995E-2</v>
      </c>
      <c r="D18" s="17">
        <v>76</v>
      </c>
      <c r="E18" s="7">
        <v>130</v>
      </c>
      <c r="F18" s="7">
        <v>1</v>
      </c>
      <c r="I18" s="11"/>
      <c r="J18" s="21"/>
      <c r="K18" s="21"/>
      <c r="L18" s="11"/>
      <c r="M18" s="11"/>
    </row>
    <row r="19" spans="1:13" ht="12.75" x14ac:dyDescent="0.25">
      <c r="A19" s="15">
        <v>7</v>
      </c>
      <c r="B19" s="7">
        <v>3</v>
      </c>
      <c r="C19" s="17">
        <v>6.1600000000000002E-2</v>
      </c>
      <c r="D19" s="17">
        <v>11</v>
      </c>
      <c r="E19" s="7">
        <v>11</v>
      </c>
      <c r="F19" s="7">
        <v>11</v>
      </c>
      <c r="I19" s="11"/>
      <c r="J19" s="21"/>
      <c r="K19" s="21"/>
      <c r="L19" s="11"/>
      <c r="M19" s="11"/>
    </row>
    <row r="20" spans="1:13" x14ac:dyDescent="0.25">
      <c r="A20" s="13"/>
      <c r="B20" s="13"/>
      <c r="C20" s="13"/>
      <c r="D20" s="13"/>
      <c r="E20" s="13"/>
      <c r="F20" s="13"/>
      <c r="H20" s="13"/>
    </row>
    <row r="21" spans="1:13" ht="15.75" x14ac:dyDescent="0.25">
      <c r="A21" s="2" t="s">
        <v>280</v>
      </c>
      <c r="B21" s="13"/>
      <c r="C21" s="13"/>
      <c r="D21" s="13"/>
      <c r="E21" s="13"/>
      <c r="F21" s="13"/>
      <c r="H21" s="2" t="s">
        <v>281</v>
      </c>
      <c r="I21" s="13"/>
      <c r="J21" s="13"/>
      <c r="K21" s="13"/>
      <c r="L21" s="13"/>
      <c r="M21" s="13"/>
    </row>
    <row r="22" spans="1:13" ht="12.75" x14ac:dyDescent="0.25">
      <c r="A22" s="4" t="s">
        <v>224</v>
      </c>
      <c r="B22" s="4" t="s">
        <v>215</v>
      </c>
      <c r="C22" s="4" t="s">
        <v>39</v>
      </c>
      <c r="D22" s="5" t="s">
        <v>221</v>
      </c>
      <c r="E22" s="4" t="s">
        <v>222</v>
      </c>
      <c r="F22" s="4" t="s">
        <v>22</v>
      </c>
      <c r="H22" s="4" t="s">
        <v>224</v>
      </c>
      <c r="I22" s="4" t="s">
        <v>215</v>
      </c>
      <c r="J22" s="4" t="s">
        <v>39</v>
      </c>
      <c r="K22" s="5" t="s">
        <v>221</v>
      </c>
      <c r="L22" s="4" t="s">
        <v>222</v>
      </c>
      <c r="M22" s="4" t="s">
        <v>22</v>
      </c>
    </row>
    <row r="23" spans="1:13" ht="12.75" x14ac:dyDescent="0.25">
      <c r="A23" s="15">
        <v>2</v>
      </c>
      <c r="B23" s="7">
        <v>2273</v>
      </c>
      <c r="C23" s="17">
        <v>46.683100000000003</v>
      </c>
      <c r="D23" s="17">
        <v>766.33299999999997</v>
      </c>
      <c r="E23" s="7">
        <v>12278</v>
      </c>
      <c r="F23" s="7">
        <v>1</v>
      </c>
      <c r="H23" s="15">
        <v>2</v>
      </c>
      <c r="I23" s="7">
        <v>230</v>
      </c>
      <c r="J23" s="17">
        <v>52.036200000000001</v>
      </c>
      <c r="K23" s="17">
        <v>9.0521999999999991</v>
      </c>
      <c r="L23" s="7">
        <v>62</v>
      </c>
      <c r="M23" s="7">
        <v>1</v>
      </c>
    </row>
    <row r="24" spans="1:13" ht="12.75" x14ac:dyDescent="0.25">
      <c r="A24" s="15">
        <v>3</v>
      </c>
      <c r="B24" s="7">
        <v>1260</v>
      </c>
      <c r="C24" s="17">
        <v>25.878</v>
      </c>
      <c r="D24" s="17">
        <v>910.39369999999997</v>
      </c>
      <c r="E24" s="7">
        <v>12272</v>
      </c>
      <c r="F24" s="7">
        <v>1</v>
      </c>
      <c r="H24" s="15">
        <v>1</v>
      </c>
      <c r="I24" s="7">
        <v>103</v>
      </c>
      <c r="J24" s="17">
        <v>23.3032</v>
      </c>
      <c r="K24" s="17">
        <v>7.8932000000000002</v>
      </c>
      <c r="L24" s="7">
        <v>58</v>
      </c>
      <c r="M24" s="7">
        <v>1</v>
      </c>
    </row>
    <row r="25" spans="1:13" ht="12.75" x14ac:dyDescent="0.25">
      <c r="A25" s="15">
        <v>4</v>
      </c>
      <c r="B25" s="7">
        <v>486</v>
      </c>
      <c r="C25" s="17">
        <v>9.9815000000000005</v>
      </c>
      <c r="D25" s="17">
        <v>1384.3744999999999</v>
      </c>
      <c r="E25" s="7">
        <v>12271</v>
      </c>
      <c r="F25" s="7">
        <v>1</v>
      </c>
      <c r="H25" s="15">
        <v>3</v>
      </c>
      <c r="I25" s="7">
        <v>66</v>
      </c>
      <c r="J25" s="17">
        <v>14.9321</v>
      </c>
      <c r="K25" s="17">
        <v>3.2879</v>
      </c>
      <c r="L25" s="7">
        <v>44</v>
      </c>
      <c r="M25" s="7">
        <v>1</v>
      </c>
    </row>
    <row r="26" spans="1:13" ht="12.75" x14ac:dyDescent="0.25">
      <c r="A26" s="15">
        <v>1</v>
      </c>
      <c r="B26" s="7">
        <v>479</v>
      </c>
      <c r="C26" s="17">
        <v>9.8376999999999999</v>
      </c>
      <c r="D26" s="17">
        <v>1522.2505000000001</v>
      </c>
      <c r="E26" s="7">
        <v>12278</v>
      </c>
      <c r="F26" s="7">
        <v>1</v>
      </c>
      <c r="H26" s="15">
        <v>4</v>
      </c>
      <c r="I26" s="7">
        <v>39</v>
      </c>
      <c r="J26" s="17">
        <v>8.8234999999999992</v>
      </c>
      <c r="K26" s="17">
        <v>3.6154000000000002</v>
      </c>
      <c r="L26" s="7">
        <v>6</v>
      </c>
      <c r="M26" s="7">
        <v>1</v>
      </c>
    </row>
    <row r="27" spans="1:13" ht="15.75" customHeight="1" x14ac:dyDescent="0.25">
      <c r="A27" s="15">
        <v>5</v>
      </c>
      <c r="B27" s="7">
        <v>198</v>
      </c>
      <c r="C27" s="17">
        <v>4.0664999999999996</v>
      </c>
      <c r="D27" s="17">
        <v>2072.8838000000001</v>
      </c>
      <c r="E27" s="7">
        <v>12137</v>
      </c>
      <c r="F27" s="7">
        <v>1</v>
      </c>
      <c r="H27" s="15">
        <v>5</v>
      </c>
      <c r="I27" s="7">
        <v>4</v>
      </c>
      <c r="J27" s="17">
        <v>0.90500000000000003</v>
      </c>
      <c r="K27" s="17">
        <v>2</v>
      </c>
      <c r="L27" s="7">
        <v>5</v>
      </c>
      <c r="M27" s="7">
        <v>1</v>
      </c>
    </row>
    <row r="28" spans="1:13" ht="15.75" customHeight="1" x14ac:dyDescent="0.25">
      <c r="A28" s="15">
        <v>6</v>
      </c>
      <c r="B28" s="7">
        <v>93</v>
      </c>
      <c r="C28" s="17">
        <v>1.91</v>
      </c>
      <c r="D28" s="17">
        <v>2031.0108</v>
      </c>
      <c r="E28" s="7">
        <v>12137</v>
      </c>
      <c r="F28" s="7">
        <v>1</v>
      </c>
      <c r="I28" s="11"/>
      <c r="J28" s="21"/>
      <c r="K28" s="21"/>
      <c r="L28" s="11"/>
      <c r="M28" s="11"/>
    </row>
    <row r="29" spans="1:13" ht="15.75" customHeight="1" x14ac:dyDescent="0.25">
      <c r="A29" s="15">
        <v>7</v>
      </c>
      <c r="B29" s="7">
        <v>55</v>
      </c>
      <c r="C29" s="17">
        <v>1.1295999999999999</v>
      </c>
      <c r="D29" s="17">
        <v>3054.1273000000001</v>
      </c>
      <c r="E29" s="7">
        <v>12137</v>
      </c>
      <c r="F29" s="7">
        <v>3</v>
      </c>
      <c r="I29" s="11"/>
      <c r="J29" s="21"/>
      <c r="K29" s="21"/>
      <c r="L29" s="11"/>
      <c r="M29" s="11"/>
    </row>
    <row r="30" spans="1:13" ht="15.75" customHeight="1" x14ac:dyDescent="0.25">
      <c r="A30" s="15">
        <v>8</v>
      </c>
      <c r="B30" s="7">
        <v>20</v>
      </c>
      <c r="C30" s="17">
        <v>0.4108</v>
      </c>
      <c r="D30" s="17">
        <v>2523.15</v>
      </c>
      <c r="E30" s="7">
        <v>12137</v>
      </c>
      <c r="F30" s="7">
        <v>5</v>
      </c>
      <c r="I30" s="11"/>
      <c r="J30" s="21"/>
      <c r="K30" s="21"/>
      <c r="L30" s="11"/>
      <c r="M30" s="11"/>
    </row>
    <row r="31" spans="1:13" ht="15.75" customHeight="1" x14ac:dyDescent="0.25">
      <c r="A31" s="15">
        <v>12</v>
      </c>
      <c r="B31" s="7">
        <v>3</v>
      </c>
      <c r="C31" s="17">
        <v>6.1600000000000002E-2</v>
      </c>
      <c r="D31" s="17">
        <v>163</v>
      </c>
      <c r="E31" s="7">
        <v>163</v>
      </c>
      <c r="F31" s="7">
        <v>163</v>
      </c>
    </row>
    <row r="32" spans="1:13" ht="15.75" customHeight="1" x14ac:dyDescent="0.25">
      <c r="A32" s="15">
        <v>9</v>
      </c>
      <c r="B32" s="7">
        <v>1</v>
      </c>
      <c r="C32" s="17">
        <v>2.0500000000000001E-2</v>
      </c>
      <c r="D32" s="17">
        <v>186</v>
      </c>
      <c r="E32" s="7">
        <v>186</v>
      </c>
      <c r="F32" s="7">
        <v>186</v>
      </c>
    </row>
    <row r="33" spans="1:6" ht="15.75" customHeight="1" x14ac:dyDescent="0.25">
      <c r="A33" s="15">
        <v>11</v>
      </c>
      <c r="B33" s="7">
        <v>1</v>
      </c>
      <c r="C33" s="17">
        <v>2.0500000000000001E-2</v>
      </c>
      <c r="D33" s="17">
        <v>12137</v>
      </c>
      <c r="E33" s="7">
        <v>12137</v>
      </c>
      <c r="F33" s="7">
        <v>12137</v>
      </c>
    </row>
    <row r="34" spans="1:6" ht="15.75" customHeight="1" x14ac:dyDescent="0.25">
      <c r="A34" s="13" t="s">
        <v>323</v>
      </c>
      <c r="B34" s="13"/>
      <c r="C34" s="13"/>
      <c r="D34" s="13"/>
      <c r="E34" s="13"/>
      <c r="F34" s="13"/>
    </row>
    <row r="35" spans="1:6" ht="15.75" customHeight="1" x14ac:dyDescent="0.25">
      <c r="A35" s="13"/>
      <c r="B35" s="13"/>
      <c r="C35" s="13"/>
      <c r="D35" s="13"/>
      <c r="E35" s="13"/>
      <c r="F35" s="13"/>
    </row>
    <row r="36" spans="1:6" ht="15.75" customHeight="1" x14ac:dyDescent="0.25">
      <c r="A36" s="13"/>
      <c r="B36" s="13"/>
      <c r="C36" s="13"/>
      <c r="D36" s="13"/>
      <c r="E36" s="13"/>
      <c r="F36" s="13"/>
    </row>
    <row r="37" spans="1:6" ht="15.75" customHeight="1" x14ac:dyDescent="0.25"/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spans="1:8" ht="15.75" customHeight="1" x14ac:dyDescent="0.25"/>
    <row r="66" spans="1:8" ht="15.75" customHeight="1" x14ac:dyDescent="0.25"/>
    <row r="67" spans="1:8" ht="15.75" customHeight="1" x14ac:dyDescent="0.25"/>
    <row r="70" spans="1:8" x14ac:dyDescent="0.25">
      <c r="A70" s="13"/>
      <c r="B70" s="13"/>
      <c r="C70" s="13"/>
      <c r="D70" s="13"/>
      <c r="E70" s="13"/>
      <c r="F70" s="13"/>
      <c r="H70" s="13"/>
    </row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K99"/>
  <sheetViews>
    <sheetView showGridLines="0" zoomScale="85" zoomScaleNormal="85" workbookViewId="0">
      <selection activeCell="J4" sqref="J4"/>
    </sheetView>
  </sheetViews>
  <sheetFormatPr defaultRowHeight="12.75" x14ac:dyDescent="0.25"/>
  <cols>
    <col min="1" max="1" width="7.42578125" style="10" customWidth="1"/>
    <col min="2" max="2" width="18.85546875" style="10" bestFit="1" customWidth="1"/>
    <col min="3" max="3" width="14" style="10" customWidth="1"/>
    <col min="4" max="4" width="11.42578125" style="10" customWidth="1"/>
    <col min="5" max="5" width="13.140625" style="10" customWidth="1"/>
    <col min="6" max="6" width="11.5703125" style="10" customWidth="1"/>
    <col min="7" max="7" width="14" style="10" customWidth="1"/>
    <col min="8" max="8" width="13.140625" style="10" bestFit="1" customWidth="1"/>
    <col min="9" max="9" width="15" style="10" customWidth="1"/>
    <col min="10" max="10" width="17.85546875" style="10" bestFit="1" customWidth="1"/>
    <col min="11" max="11" width="19.42578125" style="10" bestFit="1" customWidth="1"/>
    <col min="12" max="12" width="4.140625" style="10" bestFit="1" customWidth="1"/>
    <col min="13" max="13" width="2.140625" style="10" bestFit="1" customWidth="1"/>
    <col min="14" max="16384" width="9.140625" style="10"/>
  </cols>
  <sheetData>
    <row r="1" spans="1:11" ht="15.75" x14ac:dyDescent="0.25">
      <c r="A1" s="2" t="s">
        <v>282</v>
      </c>
      <c r="B1" s="3"/>
      <c r="C1" s="3"/>
      <c r="D1" s="3"/>
      <c r="E1" s="3"/>
      <c r="F1" s="3"/>
      <c r="G1" s="3"/>
    </row>
    <row r="2" spans="1:11" x14ac:dyDescent="0.25">
      <c r="A2" s="4" t="s">
        <v>225</v>
      </c>
      <c r="B2" s="4" t="s">
        <v>226</v>
      </c>
      <c r="C2" s="4" t="s">
        <v>227</v>
      </c>
      <c r="D2" s="5" t="s">
        <v>310</v>
      </c>
      <c r="E2" s="4" t="s">
        <v>311</v>
      </c>
      <c r="F2" s="5" t="s">
        <v>312</v>
      </c>
      <c r="G2" s="4" t="s">
        <v>313</v>
      </c>
      <c r="H2" s="5" t="s">
        <v>484</v>
      </c>
      <c r="I2" s="4" t="s">
        <v>485</v>
      </c>
      <c r="J2" s="5" t="s">
        <v>486</v>
      </c>
      <c r="K2" s="4" t="s">
        <v>487</v>
      </c>
    </row>
    <row r="3" spans="1:11" x14ac:dyDescent="0.25">
      <c r="A3" s="6">
        <v>92</v>
      </c>
      <c r="B3" s="6" t="s">
        <v>123</v>
      </c>
      <c r="C3" s="17">
        <v>158.11959999999999</v>
      </c>
      <c r="D3" s="17">
        <v>52.923900000000003</v>
      </c>
      <c r="E3" s="17">
        <v>33.470818729999998</v>
      </c>
      <c r="F3" s="17">
        <v>4.8042999999999996</v>
      </c>
      <c r="G3" s="17">
        <v>3.0384271699999998</v>
      </c>
      <c r="H3" s="17">
        <v>40.815199999999997</v>
      </c>
      <c r="I3" s="17">
        <v>25.812882380000001</v>
      </c>
      <c r="J3" s="17">
        <v>4.4348000000000001</v>
      </c>
      <c r="K3" s="17">
        <v>2.8047019999999998</v>
      </c>
    </row>
    <row r="4" spans="1:11" x14ac:dyDescent="0.25">
      <c r="A4" s="6">
        <v>92</v>
      </c>
      <c r="B4" s="6" t="s">
        <v>124</v>
      </c>
      <c r="C4" s="7">
        <v>14547</v>
      </c>
      <c r="D4" s="7">
        <v>4869</v>
      </c>
      <c r="E4" s="17">
        <v>33.470818700000002</v>
      </c>
      <c r="F4" s="7">
        <v>442</v>
      </c>
      <c r="G4" s="17">
        <v>3.0384270999999998</v>
      </c>
      <c r="H4" s="7">
        <v>3755</v>
      </c>
      <c r="I4" s="17">
        <v>25.812882299999998</v>
      </c>
      <c r="J4" s="7">
        <v>408</v>
      </c>
      <c r="K4" s="17">
        <v>2.8047019999999998</v>
      </c>
    </row>
    <row r="5" spans="1:11" x14ac:dyDescent="0.25">
      <c r="A5" s="3"/>
      <c r="B5" s="3"/>
      <c r="C5" s="3"/>
      <c r="D5" s="3"/>
      <c r="E5" s="3"/>
      <c r="F5" s="3"/>
      <c r="G5" s="3"/>
      <c r="H5" s="11"/>
      <c r="J5" s="11"/>
      <c r="K5" s="11"/>
    </row>
    <row r="6" spans="1:11" ht="15.75" x14ac:dyDescent="0.25">
      <c r="A6" s="2" t="s">
        <v>293</v>
      </c>
      <c r="B6" s="3"/>
      <c r="C6" s="3"/>
      <c r="D6" s="3"/>
      <c r="E6" s="3"/>
      <c r="F6" s="3"/>
      <c r="G6" s="3"/>
      <c r="H6" s="11"/>
      <c r="J6" s="11"/>
      <c r="K6" s="11"/>
    </row>
    <row r="7" spans="1:11" x14ac:dyDescent="0.25">
      <c r="A7" s="4" t="s">
        <v>228</v>
      </c>
      <c r="B7" s="4" t="s">
        <v>229</v>
      </c>
      <c r="C7" s="4" t="s">
        <v>227</v>
      </c>
      <c r="D7" s="5" t="s">
        <v>310</v>
      </c>
      <c r="E7" s="4" t="s">
        <v>311</v>
      </c>
      <c r="F7" s="5" t="s">
        <v>312</v>
      </c>
      <c r="G7" s="4" t="s">
        <v>313</v>
      </c>
      <c r="H7" s="5" t="s">
        <v>484</v>
      </c>
      <c r="I7" s="4" t="s">
        <v>485</v>
      </c>
      <c r="J7" s="5" t="s">
        <v>486</v>
      </c>
      <c r="K7" s="4" t="s">
        <v>487</v>
      </c>
    </row>
    <row r="8" spans="1:11" x14ac:dyDescent="0.25">
      <c r="A8" s="6">
        <v>1240</v>
      </c>
      <c r="B8" s="6" t="s">
        <v>125</v>
      </c>
      <c r="C8" s="7">
        <v>1431</v>
      </c>
      <c r="D8" s="7">
        <v>741</v>
      </c>
      <c r="E8" s="17">
        <f t="shared" ref="E8:E71" si="0">(D8/C8)*100</f>
        <v>51.781970649895179</v>
      </c>
      <c r="F8" s="7">
        <v>50</v>
      </c>
      <c r="G8" s="17">
        <f t="shared" ref="G8:G71" si="1">(F8/C8)*100</f>
        <v>3.4940600978336831</v>
      </c>
      <c r="H8" s="7">
        <v>496</v>
      </c>
      <c r="I8" s="17">
        <f t="shared" ref="I8:I71" si="2">(H8/C8)*100</f>
        <v>34.661076170510128</v>
      </c>
      <c r="J8" s="7">
        <v>41</v>
      </c>
      <c r="K8" s="17">
        <f t="shared" ref="K8:K71" si="3">(J8/C8)*100</f>
        <v>2.8651292802236199</v>
      </c>
    </row>
    <row r="9" spans="1:11" x14ac:dyDescent="0.25">
      <c r="A9" s="6">
        <v>1224</v>
      </c>
      <c r="B9" s="6" t="s">
        <v>126</v>
      </c>
      <c r="C9" s="7">
        <v>748</v>
      </c>
      <c r="D9" s="7">
        <v>577</v>
      </c>
      <c r="E9" s="17">
        <f t="shared" si="0"/>
        <v>77.139037433155082</v>
      </c>
      <c r="F9" s="7">
        <v>15</v>
      </c>
      <c r="G9" s="17">
        <f t="shared" si="1"/>
        <v>2.0053475935828877</v>
      </c>
      <c r="H9" s="7">
        <v>547</v>
      </c>
      <c r="I9" s="17">
        <f t="shared" si="2"/>
        <v>73.128342245989302</v>
      </c>
      <c r="J9" s="7">
        <v>12</v>
      </c>
      <c r="K9" s="17">
        <f t="shared" si="3"/>
        <v>1.6042780748663104</v>
      </c>
    </row>
    <row r="10" spans="1:11" x14ac:dyDescent="0.25">
      <c r="A10" s="6">
        <v>1254</v>
      </c>
      <c r="B10" s="6" t="s">
        <v>127</v>
      </c>
      <c r="C10" s="7">
        <v>1698</v>
      </c>
      <c r="D10" s="7">
        <v>322</v>
      </c>
      <c r="E10" s="17">
        <f t="shared" si="0"/>
        <v>18.963486454652532</v>
      </c>
      <c r="F10" s="7">
        <v>4</v>
      </c>
      <c r="G10" s="17">
        <f t="shared" si="1"/>
        <v>0.23557126030624262</v>
      </c>
      <c r="H10" s="7">
        <v>238</v>
      </c>
      <c r="I10" s="17">
        <f t="shared" si="2"/>
        <v>14.016489988221437</v>
      </c>
      <c r="J10" s="7">
        <v>4</v>
      </c>
      <c r="K10" s="17">
        <f t="shared" si="3"/>
        <v>0.23557126030624262</v>
      </c>
    </row>
    <row r="11" spans="1:11" x14ac:dyDescent="0.25">
      <c r="A11" s="6">
        <v>1228</v>
      </c>
      <c r="B11" s="6" t="s">
        <v>129</v>
      </c>
      <c r="C11" s="7">
        <v>648</v>
      </c>
      <c r="D11" s="7">
        <v>301</v>
      </c>
      <c r="E11" s="17">
        <f t="shared" si="0"/>
        <v>46.450617283950621</v>
      </c>
      <c r="F11" s="7">
        <v>17</v>
      </c>
      <c r="G11" s="17">
        <f t="shared" si="1"/>
        <v>2.6234567901234565</v>
      </c>
      <c r="H11" s="7">
        <v>258</v>
      </c>
      <c r="I11" s="17">
        <f t="shared" si="2"/>
        <v>39.814814814814817</v>
      </c>
      <c r="J11" s="7">
        <v>16</v>
      </c>
      <c r="K11" s="17">
        <f t="shared" si="3"/>
        <v>2.4691358024691357</v>
      </c>
    </row>
    <row r="12" spans="1:11" x14ac:dyDescent="0.25">
      <c r="A12" s="6">
        <v>1206</v>
      </c>
      <c r="B12" s="6" t="s">
        <v>128</v>
      </c>
      <c r="C12" s="7">
        <v>1084</v>
      </c>
      <c r="D12" s="7">
        <v>282</v>
      </c>
      <c r="E12" s="17">
        <f t="shared" si="0"/>
        <v>26.014760147601475</v>
      </c>
      <c r="F12" s="7">
        <v>16</v>
      </c>
      <c r="G12" s="17">
        <f t="shared" si="1"/>
        <v>1.4760147601476015</v>
      </c>
      <c r="H12" s="7">
        <v>191</v>
      </c>
      <c r="I12" s="17">
        <f t="shared" si="2"/>
        <v>17.619926199261993</v>
      </c>
      <c r="J12" s="7">
        <v>15</v>
      </c>
      <c r="K12" s="17">
        <f t="shared" si="3"/>
        <v>1.3837638376383763</v>
      </c>
    </row>
    <row r="13" spans="1:11" x14ac:dyDescent="0.25">
      <c r="A13" s="6">
        <v>1197</v>
      </c>
      <c r="B13" s="6" t="s">
        <v>130</v>
      </c>
      <c r="C13" s="7">
        <v>453</v>
      </c>
      <c r="D13" s="7">
        <v>216</v>
      </c>
      <c r="E13" s="17">
        <f t="shared" si="0"/>
        <v>47.682119205298015</v>
      </c>
      <c r="F13" s="7">
        <v>9</v>
      </c>
      <c r="G13" s="17">
        <f t="shared" si="1"/>
        <v>1.9867549668874174</v>
      </c>
      <c r="H13" s="7">
        <v>196</v>
      </c>
      <c r="I13" s="17">
        <f t="shared" si="2"/>
        <v>43.267108167770417</v>
      </c>
      <c r="J13" s="7">
        <v>8</v>
      </c>
      <c r="K13" s="17">
        <f t="shared" si="3"/>
        <v>1.7660044150110374</v>
      </c>
    </row>
    <row r="14" spans="1:11" x14ac:dyDescent="0.25">
      <c r="A14" s="6">
        <v>1227</v>
      </c>
      <c r="B14" s="6" t="s">
        <v>132</v>
      </c>
      <c r="C14" s="7">
        <v>281</v>
      </c>
      <c r="D14" s="7">
        <v>160</v>
      </c>
      <c r="E14" s="17">
        <f t="shared" si="0"/>
        <v>56.939501779359439</v>
      </c>
      <c r="F14" s="7">
        <v>34</v>
      </c>
      <c r="G14" s="17">
        <f t="shared" si="1"/>
        <v>12.099644128113878</v>
      </c>
      <c r="H14" s="7">
        <v>147</v>
      </c>
      <c r="I14" s="17">
        <f t="shared" si="2"/>
        <v>52.313167259786475</v>
      </c>
      <c r="J14" s="7">
        <v>34</v>
      </c>
      <c r="K14" s="17">
        <f t="shared" si="3"/>
        <v>12.099644128113878</v>
      </c>
    </row>
    <row r="15" spans="1:11" x14ac:dyDescent="0.25">
      <c r="A15" s="6">
        <v>1242</v>
      </c>
      <c r="B15" s="6" t="s">
        <v>134</v>
      </c>
      <c r="C15" s="7">
        <v>500</v>
      </c>
      <c r="D15" s="7">
        <v>150</v>
      </c>
      <c r="E15" s="17">
        <f t="shared" si="0"/>
        <v>30</v>
      </c>
      <c r="F15" s="7">
        <v>108</v>
      </c>
      <c r="G15" s="17">
        <f t="shared" si="1"/>
        <v>21.6</v>
      </c>
      <c r="H15" s="7">
        <v>146</v>
      </c>
      <c r="I15" s="17">
        <f t="shared" si="2"/>
        <v>29.2</v>
      </c>
      <c r="J15" s="7">
        <v>108</v>
      </c>
      <c r="K15" s="17">
        <f t="shared" si="3"/>
        <v>21.6</v>
      </c>
    </row>
    <row r="16" spans="1:11" x14ac:dyDescent="0.25">
      <c r="A16" s="6">
        <v>1180</v>
      </c>
      <c r="B16" s="6" t="s">
        <v>136</v>
      </c>
      <c r="C16" s="7">
        <v>324</v>
      </c>
      <c r="D16" s="7">
        <v>149</v>
      </c>
      <c r="E16" s="17">
        <f t="shared" si="0"/>
        <v>45.987654320987652</v>
      </c>
      <c r="F16" s="7">
        <v>35</v>
      </c>
      <c r="G16" s="17">
        <f t="shared" si="1"/>
        <v>10.802469135802468</v>
      </c>
      <c r="H16" s="7">
        <v>138</v>
      </c>
      <c r="I16" s="17">
        <f t="shared" si="2"/>
        <v>42.592592592592595</v>
      </c>
      <c r="J16" s="7">
        <v>32</v>
      </c>
      <c r="K16" s="17">
        <f t="shared" si="3"/>
        <v>9.8765432098765427</v>
      </c>
    </row>
    <row r="17" spans="1:11" x14ac:dyDescent="0.25">
      <c r="A17" s="6">
        <v>1205</v>
      </c>
      <c r="B17" s="6" t="s">
        <v>137</v>
      </c>
      <c r="C17" s="7">
        <v>820</v>
      </c>
      <c r="D17" s="7">
        <v>137</v>
      </c>
      <c r="E17" s="17">
        <f t="shared" si="0"/>
        <v>16.707317073170731</v>
      </c>
      <c r="F17" s="7">
        <v>3</v>
      </c>
      <c r="G17" s="17">
        <f t="shared" si="1"/>
        <v>0.36585365853658541</v>
      </c>
      <c r="H17" s="7">
        <v>126</v>
      </c>
      <c r="I17" s="17">
        <f t="shared" si="2"/>
        <v>15.365853658536585</v>
      </c>
      <c r="J17" s="7">
        <v>3</v>
      </c>
      <c r="K17" s="17">
        <f t="shared" si="3"/>
        <v>0.36585365853658541</v>
      </c>
    </row>
    <row r="18" spans="1:11" x14ac:dyDescent="0.25">
      <c r="A18" s="6">
        <v>1175</v>
      </c>
      <c r="B18" s="6" t="s">
        <v>135</v>
      </c>
      <c r="C18" s="7">
        <v>392</v>
      </c>
      <c r="D18" s="7">
        <v>132</v>
      </c>
      <c r="E18" s="17">
        <f t="shared" si="0"/>
        <v>33.673469387755098</v>
      </c>
      <c r="F18" s="7">
        <v>0</v>
      </c>
      <c r="G18" s="17">
        <f t="shared" si="1"/>
        <v>0</v>
      </c>
      <c r="H18" s="7">
        <v>45</v>
      </c>
      <c r="I18" s="17">
        <f t="shared" si="2"/>
        <v>11.479591836734695</v>
      </c>
      <c r="J18" s="7">
        <v>0</v>
      </c>
      <c r="K18" s="17">
        <f t="shared" si="3"/>
        <v>0</v>
      </c>
    </row>
    <row r="19" spans="1:11" x14ac:dyDescent="0.25">
      <c r="A19" s="6">
        <v>1255</v>
      </c>
      <c r="B19" s="6" t="s">
        <v>138</v>
      </c>
      <c r="C19" s="7">
        <v>211</v>
      </c>
      <c r="D19" s="7">
        <v>119</v>
      </c>
      <c r="E19" s="17">
        <f t="shared" si="0"/>
        <v>56.39810426540285</v>
      </c>
      <c r="F19" s="7">
        <v>3</v>
      </c>
      <c r="G19" s="17">
        <f t="shared" si="1"/>
        <v>1.4218009478672986</v>
      </c>
      <c r="H19" s="7">
        <v>107</v>
      </c>
      <c r="I19" s="17">
        <f t="shared" si="2"/>
        <v>50.710900473933648</v>
      </c>
      <c r="J19" s="7">
        <v>3</v>
      </c>
      <c r="K19" s="17">
        <f t="shared" si="3"/>
        <v>1.4218009478672986</v>
      </c>
    </row>
    <row r="20" spans="1:11" x14ac:dyDescent="0.25">
      <c r="A20" s="6">
        <v>1200</v>
      </c>
      <c r="B20" s="6" t="s">
        <v>144</v>
      </c>
      <c r="C20" s="7">
        <v>213</v>
      </c>
      <c r="D20" s="7">
        <v>101</v>
      </c>
      <c r="E20" s="17">
        <f t="shared" si="0"/>
        <v>47.417840375586856</v>
      </c>
      <c r="F20" s="7">
        <v>26</v>
      </c>
      <c r="G20" s="17">
        <f t="shared" si="1"/>
        <v>12.206572769953052</v>
      </c>
      <c r="H20" s="7">
        <v>48</v>
      </c>
      <c r="I20" s="17">
        <f t="shared" si="2"/>
        <v>22.535211267605636</v>
      </c>
      <c r="J20" s="7">
        <v>24</v>
      </c>
      <c r="K20" s="17">
        <f t="shared" si="3"/>
        <v>11.267605633802818</v>
      </c>
    </row>
    <row r="21" spans="1:11" x14ac:dyDescent="0.25">
      <c r="A21" s="6">
        <v>1258</v>
      </c>
      <c r="B21" s="6" t="s">
        <v>139</v>
      </c>
      <c r="C21" s="7">
        <v>247</v>
      </c>
      <c r="D21" s="7">
        <v>97</v>
      </c>
      <c r="E21" s="17">
        <f t="shared" si="0"/>
        <v>39.271255060728741</v>
      </c>
      <c r="F21" s="7">
        <v>1</v>
      </c>
      <c r="G21" s="17">
        <f t="shared" si="1"/>
        <v>0.40485829959514169</v>
      </c>
      <c r="H21" s="7">
        <v>51</v>
      </c>
      <c r="I21" s="17">
        <f t="shared" si="2"/>
        <v>20.647773279352226</v>
      </c>
      <c r="J21" s="7">
        <v>1</v>
      </c>
      <c r="K21" s="17">
        <f t="shared" si="3"/>
        <v>0.40485829959514169</v>
      </c>
    </row>
    <row r="22" spans="1:11" x14ac:dyDescent="0.25">
      <c r="A22" s="6">
        <v>1245</v>
      </c>
      <c r="B22" s="6" t="s">
        <v>142</v>
      </c>
      <c r="C22" s="7">
        <v>224</v>
      </c>
      <c r="D22" s="7">
        <v>80</v>
      </c>
      <c r="E22" s="17">
        <f t="shared" si="0"/>
        <v>35.714285714285715</v>
      </c>
      <c r="F22" s="7">
        <v>2</v>
      </c>
      <c r="G22" s="17">
        <f t="shared" si="1"/>
        <v>0.89285714285714279</v>
      </c>
      <c r="H22" s="7">
        <v>52</v>
      </c>
      <c r="I22" s="17">
        <f t="shared" si="2"/>
        <v>23.214285714285715</v>
      </c>
      <c r="J22" s="7">
        <v>2</v>
      </c>
      <c r="K22" s="17">
        <f t="shared" si="3"/>
        <v>0.89285714285714279</v>
      </c>
    </row>
    <row r="23" spans="1:11" x14ac:dyDescent="0.25">
      <c r="A23" s="6">
        <v>1223</v>
      </c>
      <c r="B23" s="6" t="s">
        <v>140</v>
      </c>
      <c r="C23" s="7">
        <v>369</v>
      </c>
      <c r="D23" s="7">
        <v>79</v>
      </c>
      <c r="E23" s="17">
        <f t="shared" si="0"/>
        <v>21.409214092140921</v>
      </c>
      <c r="F23" s="7">
        <v>3</v>
      </c>
      <c r="G23" s="17">
        <f t="shared" si="1"/>
        <v>0.81300813008130091</v>
      </c>
      <c r="H23" s="7">
        <v>49</v>
      </c>
      <c r="I23" s="17">
        <f t="shared" si="2"/>
        <v>13.279132791327914</v>
      </c>
      <c r="J23" s="7">
        <v>3</v>
      </c>
      <c r="K23" s="17">
        <f t="shared" si="3"/>
        <v>0.81300813008130091</v>
      </c>
    </row>
    <row r="24" spans="1:11" x14ac:dyDescent="0.25">
      <c r="A24" s="6">
        <v>1216</v>
      </c>
      <c r="B24" s="6" t="s">
        <v>141</v>
      </c>
      <c r="C24" s="7">
        <v>166</v>
      </c>
      <c r="D24" s="7">
        <v>74</v>
      </c>
      <c r="E24" s="17">
        <f t="shared" si="0"/>
        <v>44.578313253012048</v>
      </c>
      <c r="F24" s="7">
        <v>1</v>
      </c>
      <c r="G24" s="17">
        <f t="shared" si="1"/>
        <v>0.60240963855421692</v>
      </c>
      <c r="H24" s="7">
        <v>73</v>
      </c>
      <c r="I24" s="17">
        <f t="shared" si="2"/>
        <v>43.975903614457827</v>
      </c>
      <c r="J24" s="7">
        <v>1</v>
      </c>
      <c r="K24" s="17">
        <f t="shared" si="3"/>
        <v>0.60240963855421692</v>
      </c>
    </row>
    <row r="25" spans="1:11" x14ac:dyDescent="0.25">
      <c r="A25" s="6">
        <v>1210</v>
      </c>
      <c r="B25" s="6" t="s">
        <v>147</v>
      </c>
      <c r="C25" s="7">
        <v>112</v>
      </c>
      <c r="D25" s="7">
        <v>68</v>
      </c>
      <c r="E25" s="17">
        <f t="shared" si="0"/>
        <v>60.714285714285708</v>
      </c>
      <c r="F25" s="7">
        <v>1</v>
      </c>
      <c r="G25" s="17">
        <f t="shared" si="1"/>
        <v>0.89285714285714279</v>
      </c>
      <c r="H25" s="7">
        <v>64</v>
      </c>
      <c r="I25" s="17">
        <f t="shared" si="2"/>
        <v>57.142857142857139</v>
      </c>
      <c r="J25" s="7">
        <v>1</v>
      </c>
      <c r="K25" s="17">
        <f t="shared" si="3"/>
        <v>0.89285714285714279</v>
      </c>
    </row>
    <row r="26" spans="1:11" x14ac:dyDescent="0.25">
      <c r="A26" s="6">
        <v>1185</v>
      </c>
      <c r="B26" s="6" t="s">
        <v>148</v>
      </c>
      <c r="C26" s="7">
        <v>99</v>
      </c>
      <c r="D26" s="7">
        <v>59</v>
      </c>
      <c r="E26" s="17">
        <f t="shared" si="0"/>
        <v>59.595959595959592</v>
      </c>
      <c r="F26" s="7">
        <v>3</v>
      </c>
      <c r="G26" s="17">
        <f t="shared" si="1"/>
        <v>3.0303030303030303</v>
      </c>
      <c r="H26" s="7">
        <v>51</v>
      </c>
      <c r="I26" s="17">
        <f t="shared" si="2"/>
        <v>51.515151515151516</v>
      </c>
      <c r="J26" s="7">
        <v>3</v>
      </c>
      <c r="K26" s="17">
        <f t="shared" si="3"/>
        <v>3.0303030303030303</v>
      </c>
    </row>
    <row r="27" spans="1:11" x14ac:dyDescent="0.25">
      <c r="A27" s="6">
        <v>1214</v>
      </c>
      <c r="B27" s="6" t="s">
        <v>150</v>
      </c>
      <c r="C27" s="7">
        <v>117</v>
      </c>
      <c r="D27" s="7">
        <v>56</v>
      </c>
      <c r="E27" s="17">
        <f t="shared" si="0"/>
        <v>47.863247863247864</v>
      </c>
      <c r="F27" s="7">
        <v>8</v>
      </c>
      <c r="G27" s="17">
        <f t="shared" si="1"/>
        <v>6.8376068376068382</v>
      </c>
      <c r="H27" s="7">
        <v>23</v>
      </c>
      <c r="I27" s="17">
        <f t="shared" si="2"/>
        <v>19.658119658119659</v>
      </c>
      <c r="J27" s="7">
        <v>3</v>
      </c>
      <c r="K27" s="17">
        <f t="shared" si="3"/>
        <v>2.5641025641025639</v>
      </c>
    </row>
    <row r="28" spans="1:11" x14ac:dyDescent="0.25">
      <c r="A28" s="6">
        <v>1213</v>
      </c>
      <c r="B28" s="6" t="s">
        <v>149</v>
      </c>
      <c r="C28" s="7">
        <v>129</v>
      </c>
      <c r="D28" s="7">
        <v>50</v>
      </c>
      <c r="E28" s="17">
        <f t="shared" si="0"/>
        <v>38.759689922480625</v>
      </c>
      <c r="F28" s="7">
        <v>33</v>
      </c>
      <c r="G28" s="17">
        <f t="shared" si="1"/>
        <v>25.581395348837212</v>
      </c>
      <c r="H28" s="7">
        <v>48</v>
      </c>
      <c r="I28" s="17">
        <f t="shared" si="2"/>
        <v>37.209302325581397</v>
      </c>
      <c r="J28" s="7">
        <v>32</v>
      </c>
      <c r="K28" s="17">
        <f t="shared" si="3"/>
        <v>24.806201550387598</v>
      </c>
    </row>
    <row r="29" spans="1:11" x14ac:dyDescent="0.25">
      <c r="A29" s="6">
        <v>1231</v>
      </c>
      <c r="B29" s="6" t="s">
        <v>133</v>
      </c>
      <c r="C29" s="7">
        <v>525</v>
      </c>
      <c r="D29" s="7">
        <v>48</v>
      </c>
      <c r="E29" s="17">
        <f t="shared" si="0"/>
        <v>9.1428571428571423</v>
      </c>
      <c r="F29" s="7">
        <v>0</v>
      </c>
      <c r="G29" s="17">
        <f t="shared" si="1"/>
        <v>0</v>
      </c>
      <c r="H29" s="7">
        <v>36</v>
      </c>
      <c r="I29" s="17">
        <f t="shared" si="2"/>
        <v>6.8571428571428577</v>
      </c>
      <c r="J29" s="7">
        <v>0</v>
      </c>
      <c r="K29" s="17">
        <f t="shared" si="3"/>
        <v>0</v>
      </c>
    </row>
    <row r="30" spans="1:11" x14ac:dyDescent="0.25">
      <c r="A30" s="6">
        <v>1250</v>
      </c>
      <c r="B30" s="6" t="s">
        <v>151</v>
      </c>
      <c r="C30" s="7">
        <v>74</v>
      </c>
      <c r="D30" s="7">
        <v>43</v>
      </c>
      <c r="E30" s="17">
        <f t="shared" si="0"/>
        <v>58.108108108108105</v>
      </c>
      <c r="F30" s="7">
        <v>1</v>
      </c>
      <c r="G30" s="17">
        <f t="shared" si="1"/>
        <v>1.3513513513513513</v>
      </c>
      <c r="H30" s="7">
        <v>26</v>
      </c>
      <c r="I30" s="17">
        <f t="shared" si="2"/>
        <v>35.135135135135137</v>
      </c>
      <c r="J30" s="7">
        <v>1</v>
      </c>
      <c r="K30" s="17">
        <f t="shared" si="3"/>
        <v>1.3513513513513513</v>
      </c>
    </row>
    <row r="31" spans="1:11" x14ac:dyDescent="0.25">
      <c r="A31" s="6">
        <v>1235</v>
      </c>
      <c r="B31" s="6" t="s">
        <v>143</v>
      </c>
      <c r="C31" s="7">
        <v>171</v>
      </c>
      <c r="D31" s="7">
        <v>36</v>
      </c>
      <c r="E31" s="17">
        <f t="shared" si="0"/>
        <v>21.052631578947366</v>
      </c>
      <c r="F31" s="7">
        <v>1</v>
      </c>
      <c r="G31" s="17">
        <f t="shared" si="1"/>
        <v>0.58479532163742687</v>
      </c>
      <c r="H31" s="7">
        <v>21</v>
      </c>
      <c r="I31" s="17">
        <f t="shared" si="2"/>
        <v>12.280701754385964</v>
      </c>
      <c r="J31" s="7">
        <v>1</v>
      </c>
      <c r="K31" s="17">
        <f t="shared" si="3"/>
        <v>0.58479532163742687</v>
      </c>
    </row>
    <row r="32" spans="1:11" x14ac:dyDescent="0.25">
      <c r="A32" s="6">
        <v>1248</v>
      </c>
      <c r="B32" s="6" t="s">
        <v>155</v>
      </c>
      <c r="C32" s="7">
        <v>156</v>
      </c>
      <c r="D32" s="7">
        <v>36</v>
      </c>
      <c r="E32" s="17">
        <f t="shared" si="0"/>
        <v>23.076923076923077</v>
      </c>
      <c r="F32" s="7">
        <v>1</v>
      </c>
      <c r="G32" s="17">
        <f t="shared" si="1"/>
        <v>0.64102564102564097</v>
      </c>
      <c r="H32" s="7">
        <v>22</v>
      </c>
      <c r="I32" s="17">
        <f t="shared" si="2"/>
        <v>14.102564102564102</v>
      </c>
      <c r="J32" s="7">
        <v>1</v>
      </c>
      <c r="K32" s="17">
        <f t="shared" si="3"/>
        <v>0.64102564102564097</v>
      </c>
    </row>
    <row r="33" spans="1:11" x14ac:dyDescent="0.25">
      <c r="A33" s="6">
        <v>1168</v>
      </c>
      <c r="B33" s="6" t="s">
        <v>145</v>
      </c>
      <c r="C33" s="7">
        <v>249</v>
      </c>
      <c r="D33" s="7">
        <v>35</v>
      </c>
      <c r="E33" s="17">
        <f t="shared" si="0"/>
        <v>14.056224899598394</v>
      </c>
      <c r="F33" s="7">
        <v>0</v>
      </c>
      <c r="G33" s="17">
        <f t="shared" si="1"/>
        <v>0</v>
      </c>
      <c r="H33" s="7">
        <v>30</v>
      </c>
      <c r="I33" s="17">
        <f t="shared" si="2"/>
        <v>12.048192771084338</v>
      </c>
      <c r="J33" s="7">
        <v>0</v>
      </c>
      <c r="K33" s="17">
        <f t="shared" si="3"/>
        <v>0</v>
      </c>
    </row>
    <row r="34" spans="1:11" x14ac:dyDescent="0.25">
      <c r="A34" s="6">
        <v>1172</v>
      </c>
      <c r="B34" s="6" t="s">
        <v>162</v>
      </c>
      <c r="C34" s="7">
        <v>38</v>
      </c>
      <c r="D34" s="7">
        <v>35</v>
      </c>
      <c r="E34" s="17">
        <f t="shared" si="0"/>
        <v>92.10526315789474</v>
      </c>
      <c r="F34" s="7">
        <v>0</v>
      </c>
      <c r="G34" s="17">
        <f t="shared" si="1"/>
        <v>0</v>
      </c>
      <c r="H34" s="7">
        <v>16</v>
      </c>
      <c r="I34" s="17">
        <f t="shared" si="2"/>
        <v>42.105263157894733</v>
      </c>
      <c r="J34" s="7">
        <v>0</v>
      </c>
      <c r="K34" s="17">
        <f t="shared" si="3"/>
        <v>0</v>
      </c>
    </row>
    <row r="35" spans="1:11" x14ac:dyDescent="0.25">
      <c r="A35" s="6">
        <v>1198</v>
      </c>
      <c r="B35" s="6" t="s">
        <v>154</v>
      </c>
      <c r="C35" s="7">
        <v>112</v>
      </c>
      <c r="D35" s="7">
        <v>34</v>
      </c>
      <c r="E35" s="17">
        <f t="shared" si="0"/>
        <v>30.357142857142854</v>
      </c>
      <c r="F35" s="7">
        <v>4</v>
      </c>
      <c r="G35" s="17">
        <f t="shared" si="1"/>
        <v>3.5714285714285712</v>
      </c>
      <c r="H35" s="7">
        <v>26</v>
      </c>
      <c r="I35" s="17">
        <f t="shared" si="2"/>
        <v>23.214285714285715</v>
      </c>
      <c r="J35" s="7">
        <v>4</v>
      </c>
      <c r="K35" s="17">
        <f t="shared" si="3"/>
        <v>3.5714285714285712</v>
      </c>
    </row>
    <row r="36" spans="1:11" x14ac:dyDescent="0.25">
      <c r="A36" s="6">
        <v>1163</v>
      </c>
      <c r="B36" s="6" t="s">
        <v>161</v>
      </c>
      <c r="C36" s="7">
        <v>80</v>
      </c>
      <c r="D36" s="7">
        <v>31</v>
      </c>
      <c r="E36" s="17">
        <f t="shared" si="0"/>
        <v>38.75</v>
      </c>
      <c r="F36" s="7">
        <v>7</v>
      </c>
      <c r="G36" s="17">
        <f t="shared" si="1"/>
        <v>8.75</v>
      </c>
      <c r="H36" s="7">
        <v>18</v>
      </c>
      <c r="I36" s="17">
        <f t="shared" si="2"/>
        <v>22.5</v>
      </c>
      <c r="J36" s="7">
        <v>5</v>
      </c>
      <c r="K36" s="17">
        <f t="shared" si="3"/>
        <v>6.25</v>
      </c>
    </row>
    <row r="37" spans="1:11" x14ac:dyDescent="0.25">
      <c r="A37" s="6">
        <v>1177</v>
      </c>
      <c r="B37" s="6" t="s">
        <v>153</v>
      </c>
      <c r="C37" s="7">
        <v>108</v>
      </c>
      <c r="D37" s="7">
        <v>29</v>
      </c>
      <c r="E37" s="17">
        <f t="shared" si="0"/>
        <v>26.851851851851855</v>
      </c>
      <c r="F37" s="7">
        <v>1</v>
      </c>
      <c r="G37" s="17">
        <f t="shared" si="1"/>
        <v>0.92592592592592582</v>
      </c>
      <c r="H37" s="7">
        <v>25</v>
      </c>
      <c r="I37" s="17">
        <f t="shared" si="2"/>
        <v>23.148148148148149</v>
      </c>
      <c r="J37" s="7">
        <v>1</v>
      </c>
      <c r="K37" s="17">
        <f t="shared" si="3"/>
        <v>0.92592592592592582</v>
      </c>
    </row>
    <row r="38" spans="1:11" x14ac:dyDescent="0.25">
      <c r="A38" s="6">
        <v>1233</v>
      </c>
      <c r="B38" s="6" t="s">
        <v>160</v>
      </c>
      <c r="C38" s="7">
        <v>67</v>
      </c>
      <c r="D38" s="7">
        <v>29</v>
      </c>
      <c r="E38" s="17">
        <f t="shared" si="0"/>
        <v>43.283582089552233</v>
      </c>
      <c r="F38" s="7">
        <v>2</v>
      </c>
      <c r="G38" s="17">
        <f t="shared" si="1"/>
        <v>2.9850746268656714</v>
      </c>
      <c r="H38" s="7">
        <v>24</v>
      </c>
      <c r="I38" s="17">
        <f t="shared" si="2"/>
        <v>35.820895522388057</v>
      </c>
      <c r="J38" s="7">
        <v>2</v>
      </c>
      <c r="K38" s="17">
        <f t="shared" si="3"/>
        <v>2.9850746268656714</v>
      </c>
    </row>
    <row r="39" spans="1:11" x14ac:dyDescent="0.25">
      <c r="A39" s="6">
        <v>1230</v>
      </c>
      <c r="B39" s="6" t="s">
        <v>165</v>
      </c>
      <c r="C39" s="7">
        <v>60</v>
      </c>
      <c r="D39" s="7">
        <v>28</v>
      </c>
      <c r="E39" s="17">
        <f t="shared" si="0"/>
        <v>46.666666666666664</v>
      </c>
      <c r="F39" s="7">
        <v>4</v>
      </c>
      <c r="G39" s="17">
        <f t="shared" si="1"/>
        <v>6.666666666666667</v>
      </c>
      <c r="H39" s="7">
        <v>11</v>
      </c>
      <c r="I39" s="17">
        <f t="shared" si="2"/>
        <v>18.333333333333332</v>
      </c>
      <c r="J39" s="7">
        <v>0</v>
      </c>
      <c r="K39" s="17">
        <f t="shared" si="3"/>
        <v>0</v>
      </c>
    </row>
    <row r="40" spans="1:11" x14ac:dyDescent="0.25">
      <c r="A40" s="6">
        <v>1164</v>
      </c>
      <c r="B40" s="6" t="s">
        <v>146</v>
      </c>
      <c r="C40" s="7">
        <v>93</v>
      </c>
      <c r="D40" s="7">
        <v>23</v>
      </c>
      <c r="E40" s="17">
        <f t="shared" si="0"/>
        <v>24.731182795698924</v>
      </c>
      <c r="F40" s="7">
        <v>0</v>
      </c>
      <c r="G40" s="17">
        <f t="shared" si="1"/>
        <v>0</v>
      </c>
      <c r="H40" s="7">
        <v>16</v>
      </c>
      <c r="I40" s="17">
        <f t="shared" si="2"/>
        <v>17.20430107526882</v>
      </c>
      <c r="J40" s="7">
        <v>0</v>
      </c>
      <c r="K40" s="17">
        <f t="shared" si="3"/>
        <v>0</v>
      </c>
    </row>
    <row r="41" spans="1:11" x14ac:dyDescent="0.25">
      <c r="A41" s="6">
        <v>1218</v>
      </c>
      <c r="B41" s="6" t="s">
        <v>158</v>
      </c>
      <c r="C41" s="7">
        <v>52</v>
      </c>
      <c r="D41" s="7">
        <v>23</v>
      </c>
      <c r="E41" s="17">
        <f t="shared" si="0"/>
        <v>44.230769230769226</v>
      </c>
      <c r="F41" s="7">
        <v>1</v>
      </c>
      <c r="G41" s="17">
        <f t="shared" si="1"/>
        <v>1.9230769230769231</v>
      </c>
      <c r="H41" s="7">
        <v>20</v>
      </c>
      <c r="I41" s="17">
        <f t="shared" si="2"/>
        <v>38.461538461538467</v>
      </c>
      <c r="J41" s="7">
        <v>1</v>
      </c>
      <c r="K41" s="17">
        <f t="shared" si="3"/>
        <v>1.9230769230769231</v>
      </c>
    </row>
    <row r="42" spans="1:11" x14ac:dyDescent="0.25">
      <c r="A42" s="6">
        <v>1249</v>
      </c>
      <c r="B42" s="6" t="s">
        <v>167</v>
      </c>
      <c r="C42" s="7">
        <v>35</v>
      </c>
      <c r="D42" s="7">
        <v>23</v>
      </c>
      <c r="E42" s="17">
        <f t="shared" si="0"/>
        <v>65.714285714285708</v>
      </c>
      <c r="F42" s="7">
        <v>6</v>
      </c>
      <c r="G42" s="17">
        <f t="shared" si="1"/>
        <v>17.142857142857142</v>
      </c>
      <c r="H42" s="7">
        <v>21</v>
      </c>
      <c r="I42" s="17">
        <f t="shared" si="2"/>
        <v>60</v>
      </c>
      <c r="J42" s="7">
        <v>6</v>
      </c>
      <c r="K42" s="17">
        <f t="shared" si="3"/>
        <v>17.142857142857142</v>
      </c>
    </row>
    <row r="43" spans="1:11" x14ac:dyDescent="0.25">
      <c r="A43" s="6">
        <v>1189</v>
      </c>
      <c r="B43" s="6" t="s">
        <v>159</v>
      </c>
      <c r="C43" s="7">
        <v>139</v>
      </c>
      <c r="D43" s="7">
        <v>22</v>
      </c>
      <c r="E43" s="17">
        <f t="shared" si="0"/>
        <v>15.827338129496402</v>
      </c>
      <c r="F43" s="7">
        <v>2</v>
      </c>
      <c r="G43" s="17">
        <f t="shared" si="1"/>
        <v>1.4388489208633095</v>
      </c>
      <c r="H43" s="7">
        <v>22</v>
      </c>
      <c r="I43" s="17">
        <f t="shared" si="2"/>
        <v>15.827338129496402</v>
      </c>
      <c r="J43" s="7">
        <v>2</v>
      </c>
      <c r="K43" s="17">
        <f t="shared" si="3"/>
        <v>1.4388489208633095</v>
      </c>
    </row>
    <row r="44" spans="1:11" x14ac:dyDescent="0.25">
      <c r="A44" s="6">
        <v>1241</v>
      </c>
      <c r="B44" s="6" t="s">
        <v>157</v>
      </c>
      <c r="C44" s="7">
        <v>115</v>
      </c>
      <c r="D44" s="7">
        <v>22</v>
      </c>
      <c r="E44" s="17">
        <f t="shared" si="0"/>
        <v>19.130434782608695</v>
      </c>
      <c r="F44" s="7">
        <v>1</v>
      </c>
      <c r="G44" s="17">
        <f t="shared" si="1"/>
        <v>0.86956521739130432</v>
      </c>
      <c r="H44" s="7">
        <v>21</v>
      </c>
      <c r="I44" s="17">
        <f t="shared" si="2"/>
        <v>18.260869565217391</v>
      </c>
      <c r="J44" s="7">
        <v>1</v>
      </c>
      <c r="K44" s="17">
        <f t="shared" si="3"/>
        <v>0.86956521739130432</v>
      </c>
    </row>
    <row r="45" spans="1:11" x14ac:dyDescent="0.25">
      <c r="A45" s="6">
        <v>1251</v>
      </c>
      <c r="B45" s="6" t="s">
        <v>152</v>
      </c>
      <c r="C45" s="7">
        <v>475</v>
      </c>
      <c r="D45" s="7">
        <v>21</v>
      </c>
      <c r="E45" s="17">
        <f t="shared" si="0"/>
        <v>4.4210526315789469</v>
      </c>
      <c r="F45" s="7">
        <v>0</v>
      </c>
      <c r="G45" s="17">
        <f t="shared" si="1"/>
        <v>0</v>
      </c>
      <c r="H45" s="7">
        <v>9</v>
      </c>
      <c r="I45" s="17">
        <f t="shared" si="2"/>
        <v>1.8947368421052633</v>
      </c>
      <c r="J45" s="7">
        <v>0</v>
      </c>
      <c r="K45" s="17">
        <f t="shared" si="3"/>
        <v>0</v>
      </c>
    </row>
    <row r="46" spans="1:11" x14ac:dyDescent="0.25">
      <c r="A46" s="6">
        <v>1232</v>
      </c>
      <c r="B46" s="6" t="s">
        <v>156</v>
      </c>
      <c r="C46" s="7">
        <v>169</v>
      </c>
      <c r="D46" s="7">
        <v>21</v>
      </c>
      <c r="E46" s="17">
        <f t="shared" si="0"/>
        <v>12.42603550295858</v>
      </c>
      <c r="F46" s="7">
        <v>0</v>
      </c>
      <c r="G46" s="17">
        <f t="shared" si="1"/>
        <v>0</v>
      </c>
      <c r="H46" s="7">
        <v>17</v>
      </c>
      <c r="I46" s="17">
        <f t="shared" si="2"/>
        <v>10.059171597633137</v>
      </c>
      <c r="J46" s="7">
        <v>0</v>
      </c>
      <c r="K46" s="17">
        <f t="shared" si="3"/>
        <v>0</v>
      </c>
    </row>
    <row r="47" spans="1:11" x14ac:dyDescent="0.25">
      <c r="A47" s="6">
        <v>1193</v>
      </c>
      <c r="B47" s="6" t="s">
        <v>164</v>
      </c>
      <c r="C47" s="7">
        <v>109</v>
      </c>
      <c r="D47" s="7">
        <v>17</v>
      </c>
      <c r="E47" s="17">
        <f t="shared" si="0"/>
        <v>15.596330275229359</v>
      </c>
      <c r="F47" s="7">
        <v>2</v>
      </c>
      <c r="G47" s="17">
        <f t="shared" si="1"/>
        <v>1.834862385321101</v>
      </c>
      <c r="H47" s="7">
        <v>11</v>
      </c>
      <c r="I47" s="17">
        <f t="shared" si="2"/>
        <v>10.091743119266056</v>
      </c>
      <c r="J47" s="7">
        <v>1</v>
      </c>
      <c r="K47" s="17">
        <f t="shared" si="3"/>
        <v>0.91743119266055051</v>
      </c>
    </row>
    <row r="48" spans="1:11" x14ac:dyDescent="0.25">
      <c r="A48" s="6">
        <v>1243</v>
      </c>
      <c r="B48" s="6" t="s">
        <v>163</v>
      </c>
      <c r="C48" s="7">
        <v>106</v>
      </c>
      <c r="D48" s="7">
        <v>17</v>
      </c>
      <c r="E48" s="17">
        <f t="shared" si="0"/>
        <v>16.037735849056602</v>
      </c>
      <c r="F48" s="7">
        <v>0</v>
      </c>
      <c r="G48" s="17">
        <f t="shared" si="1"/>
        <v>0</v>
      </c>
      <c r="H48" s="7">
        <v>4</v>
      </c>
      <c r="I48" s="17">
        <f t="shared" si="2"/>
        <v>3.7735849056603774</v>
      </c>
      <c r="J48" s="7">
        <v>0</v>
      </c>
      <c r="K48" s="17">
        <f t="shared" si="3"/>
        <v>0</v>
      </c>
    </row>
    <row r="49" spans="1:11" x14ac:dyDescent="0.25">
      <c r="A49" s="6">
        <v>1261</v>
      </c>
      <c r="B49" s="6" t="s">
        <v>174</v>
      </c>
      <c r="C49" s="7">
        <v>31</v>
      </c>
      <c r="D49" s="7">
        <v>17</v>
      </c>
      <c r="E49" s="17">
        <f t="shared" si="0"/>
        <v>54.838709677419352</v>
      </c>
      <c r="F49" s="7">
        <v>2</v>
      </c>
      <c r="G49" s="17">
        <f t="shared" si="1"/>
        <v>6.4516129032258061</v>
      </c>
      <c r="H49" s="7">
        <v>11</v>
      </c>
      <c r="I49" s="17">
        <f t="shared" si="2"/>
        <v>35.483870967741936</v>
      </c>
      <c r="J49" s="7">
        <v>2</v>
      </c>
      <c r="K49" s="17">
        <f t="shared" si="3"/>
        <v>6.4516129032258061</v>
      </c>
    </row>
    <row r="50" spans="1:11" x14ac:dyDescent="0.25">
      <c r="A50" s="6">
        <v>1173</v>
      </c>
      <c r="B50" s="6" t="s">
        <v>176</v>
      </c>
      <c r="C50" s="7">
        <v>18</v>
      </c>
      <c r="D50" s="7">
        <v>17</v>
      </c>
      <c r="E50" s="17">
        <f t="shared" si="0"/>
        <v>94.444444444444443</v>
      </c>
      <c r="F50" s="7">
        <v>12</v>
      </c>
      <c r="G50" s="17">
        <f t="shared" si="1"/>
        <v>66.666666666666657</v>
      </c>
      <c r="H50" s="7">
        <v>17</v>
      </c>
      <c r="I50" s="17">
        <f t="shared" si="2"/>
        <v>94.444444444444443</v>
      </c>
      <c r="J50" s="7">
        <v>12</v>
      </c>
      <c r="K50" s="17">
        <f t="shared" si="3"/>
        <v>66.666666666666657</v>
      </c>
    </row>
    <row r="51" spans="1:11" x14ac:dyDescent="0.25">
      <c r="A51" s="6">
        <v>1167</v>
      </c>
      <c r="B51" s="6" t="s">
        <v>169</v>
      </c>
      <c r="C51" s="7">
        <v>46</v>
      </c>
      <c r="D51" s="7">
        <v>16</v>
      </c>
      <c r="E51" s="17">
        <f t="shared" si="0"/>
        <v>34.782608695652172</v>
      </c>
      <c r="F51" s="7">
        <v>1</v>
      </c>
      <c r="G51" s="17">
        <f t="shared" si="1"/>
        <v>2.1739130434782608</v>
      </c>
      <c r="H51" s="7">
        <v>5</v>
      </c>
      <c r="I51" s="17">
        <f t="shared" si="2"/>
        <v>10.869565217391305</v>
      </c>
      <c r="J51" s="7">
        <v>1</v>
      </c>
      <c r="K51" s="17">
        <f t="shared" si="3"/>
        <v>2.1739130434782608</v>
      </c>
    </row>
    <row r="52" spans="1:11" x14ac:dyDescent="0.25">
      <c r="A52" s="6">
        <v>1195</v>
      </c>
      <c r="B52" s="6" t="s">
        <v>175</v>
      </c>
      <c r="C52" s="7">
        <v>25</v>
      </c>
      <c r="D52" s="7">
        <v>16</v>
      </c>
      <c r="E52" s="17">
        <f t="shared" si="0"/>
        <v>64</v>
      </c>
      <c r="F52" s="7">
        <v>2</v>
      </c>
      <c r="G52" s="17">
        <f t="shared" si="1"/>
        <v>8</v>
      </c>
      <c r="H52" s="7">
        <v>12</v>
      </c>
      <c r="I52" s="17">
        <f t="shared" si="2"/>
        <v>48</v>
      </c>
      <c r="J52" s="7">
        <v>2</v>
      </c>
      <c r="K52" s="17">
        <f t="shared" si="3"/>
        <v>8</v>
      </c>
    </row>
    <row r="53" spans="1:11" x14ac:dyDescent="0.25">
      <c r="A53" s="6">
        <v>1179</v>
      </c>
      <c r="B53" s="6" t="s">
        <v>177</v>
      </c>
      <c r="C53" s="7">
        <v>37</v>
      </c>
      <c r="D53" s="7">
        <v>15</v>
      </c>
      <c r="E53" s="17">
        <f t="shared" si="0"/>
        <v>40.54054054054054</v>
      </c>
      <c r="F53" s="7">
        <v>0</v>
      </c>
      <c r="G53" s="17">
        <f t="shared" si="1"/>
        <v>0</v>
      </c>
      <c r="H53" s="7">
        <v>13</v>
      </c>
      <c r="I53" s="17">
        <f t="shared" si="2"/>
        <v>35.135135135135137</v>
      </c>
      <c r="J53" s="7">
        <v>0</v>
      </c>
      <c r="K53" s="17">
        <f t="shared" si="3"/>
        <v>0</v>
      </c>
    </row>
    <row r="54" spans="1:11" x14ac:dyDescent="0.25">
      <c r="A54" s="6">
        <v>1181</v>
      </c>
      <c r="B54" s="6" t="s">
        <v>166</v>
      </c>
      <c r="C54" s="7">
        <v>30</v>
      </c>
      <c r="D54" s="7">
        <v>15</v>
      </c>
      <c r="E54" s="17">
        <f t="shared" si="0"/>
        <v>50</v>
      </c>
      <c r="F54" s="7">
        <v>2</v>
      </c>
      <c r="G54" s="17">
        <f t="shared" si="1"/>
        <v>6.666666666666667</v>
      </c>
      <c r="H54" s="7">
        <v>15</v>
      </c>
      <c r="I54" s="17">
        <f t="shared" si="2"/>
        <v>50</v>
      </c>
      <c r="J54" s="7">
        <v>2</v>
      </c>
      <c r="K54" s="17">
        <f t="shared" si="3"/>
        <v>6.666666666666667</v>
      </c>
    </row>
    <row r="55" spans="1:11" x14ac:dyDescent="0.25">
      <c r="A55" s="6">
        <v>1219</v>
      </c>
      <c r="B55" s="6" t="s">
        <v>170</v>
      </c>
      <c r="C55" s="7">
        <v>42</v>
      </c>
      <c r="D55" s="7">
        <v>14</v>
      </c>
      <c r="E55" s="17">
        <f t="shared" si="0"/>
        <v>33.333333333333329</v>
      </c>
      <c r="F55" s="7">
        <v>0</v>
      </c>
      <c r="G55" s="17">
        <f t="shared" si="1"/>
        <v>0</v>
      </c>
      <c r="H55" s="7">
        <v>3</v>
      </c>
      <c r="I55" s="17">
        <f t="shared" si="2"/>
        <v>7.1428571428571423</v>
      </c>
      <c r="J55" s="7">
        <v>0</v>
      </c>
      <c r="K55" s="17">
        <f t="shared" si="3"/>
        <v>0</v>
      </c>
    </row>
    <row r="56" spans="1:11" x14ac:dyDescent="0.25">
      <c r="A56" s="6">
        <v>1256</v>
      </c>
      <c r="B56" s="6" t="s">
        <v>184</v>
      </c>
      <c r="C56" s="7">
        <v>18</v>
      </c>
      <c r="D56" s="7">
        <v>14</v>
      </c>
      <c r="E56" s="17">
        <f t="shared" si="0"/>
        <v>77.777777777777786</v>
      </c>
      <c r="F56" s="7">
        <v>0</v>
      </c>
      <c r="G56" s="17">
        <f t="shared" si="1"/>
        <v>0</v>
      </c>
      <c r="H56" s="7">
        <v>12</v>
      </c>
      <c r="I56" s="17">
        <f t="shared" si="2"/>
        <v>66.666666666666657</v>
      </c>
      <c r="J56" s="7">
        <v>0</v>
      </c>
      <c r="K56" s="17">
        <f t="shared" si="3"/>
        <v>0</v>
      </c>
    </row>
    <row r="57" spans="1:11" x14ac:dyDescent="0.25">
      <c r="A57" s="6">
        <v>1183</v>
      </c>
      <c r="B57" s="6" t="s">
        <v>185</v>
      </c>
      <c r="C57" s="7">
        <v>41</v>
      </c>
      <c r="D57" s="7">
        <v>12</v>
      </c>
      <c r="E57" s="17">
        <f t="shared" si="0"/>
        <v>29.268292682926827</v>
      </c>
      <c r="F57" s="7">
        <v>0</v>
      </c>
      <c r="G57" s="17">
        <f t="shared" si="1"/>
        <v>0</v>
      </c>
      <c r="H57" s="7">
        <v>7</v>
      </c>
      <c r="I57" s="17">
        <f t="shared" si="2"/>
        <v>17.073170731707318</v>
      </c>
      <c r="J57" s="7">
        <v>0</v>
      </c>
      <c r="K57" s="17">
        <f t="shared" si="3"/>
        <v>0</v>
      </c>
    </row>
    <row r="58" spans="1:11" x14ac:dyDescent="0.25">
      <c r="A58" s="6">
        <v>1199</v>
      </c>
      <c r="B58" s="6" t="s">
        <v>179</v>
      </c>
      <c r="C58" s="7">
        <v>26</v>
      </c>
      <c r="D58" s="7">
        <v>12</v>
      </c>
      <c r="E58" s="17">
        <f t="shared" si="0"/>
        <v>46.153846153846153</v>
      </c>
      <c r="F58" s="7">
        <v>1</v>
      </c>
      <c r="G58" s="17">
        <f t="shared" si="1"/>
        <v>3.8461538461538463</v>
      </c>
      <c r="H58" s="7">
        <v>9</v>
      </c>
      <c r="I58" s="17">
        <f t="shared" si="2"/>
        <v>34.615384615384613</v>
      </c>
      <c r="J58" s="7">
        <v>1</v>
      </c>
      <c r="K58" s="17">
        <f t="shared" si="3"/>
        <v>3.8461538461538463</v>
      </c>
    </row>
    <row r="59" spans="1:11" x14ac:dyDescent="0.25">
      <c r="A59" s="6">
        <v>1222</v>
      </c>
      <c r="B59" s="6" t="s">
        <v>172</v>
      </c>
      <c r="C59" s="7">
        <v>32</v>
      </c>
      <c r="D59" s="7">
        <v>11</v>
      </c>
      <c r="E59" s="17">
        <f t="shared" si="0"/>
        <v>34.375</v>
      </c>
      <c r="F59" s="7">
        <v>0</v>
      </c>
      <c r="G59" s="17">
        <f t="shared" si="1"/>
        <v>0</v>
      </c>
      <c r="H59" s="7">
        <v>10</v>
      </c>
      <c r="I59" s="17">
        <f t="shared" si="2"/>
        <v>31.25</v>
      </c>
      <c r="J59" s="7">
        <v>0</v>
      </c>
      <c r="K59" s="17">
        <f t="shared" si="3"/>
        <v>0</v>
      </c>
    </row>
    <row r="60" spans="1:11" x14ac:dyDescent="0.25">
      <c r="A60" s="6">
        <v>1191</v>
      </c>
      <c r="B60" s="6" t="s">
        <v>183</v>
      </c>
      <c r="C60" s="7">
        <v>20</v>
      </c>
      <c r="D60" s="7">
        <v>11</v>
      </c>
      <c r="E60" s="17">
        <f t="shared" si="0"/>
        <v>55.000000000000007</v>
      </c>
      <c r="F60" s="7">
        <v>0</v>
      </c>
      <c r="G60" s="17">
        <f t="shared" si="1"/>
        <v>0</v>
      </c>
      <c r="H60" s="7">
        <v>11</v>
      </c>
      <c r="I60" s="17">
        <f t="shared" si="2"/>
        <v>55.000000000000007</v>
      </c>
      <c r="J60" s="7">
        <v>0</v>
      </c>
      <c r="K60" s="17">
        <f t="shared" si="3"/>
        <v>0</v>
      </c>
    </row>
    <row r="61" spans="1:11" x14ac:dyDescent="0.25">
      <c r="A61" s="6">
        <v>1174</v>
      </c>
      <c r="B61" s="6" t="s">
        <v>189</v>
      </c>
      <c r="C61" s="7">
        <v>16</v>
      </c>
      <c r="D61" s="7">
        <v>11</v>
      </c>
      <c r="E61" s="17">
        <f t="shared" si="0"/>
        <v>68.75</v>
      </c>
      <c r="F61" s="7">
        <v>0</v>
      </c>
      <c r="G61" s="17">
        <f t="shared" si="1"/>
        <v>0</v>
      </c>
      <c r="H61" s="7">
        <v>10</v>
      </c>
      <c r="I61" s="17">
        <f t="shared" si="2"/>
        <v>62.5</v>
      </c>
      <c r="J61" s="7">
        <v>0</v>
      </c>
      <c r="K61" s="17">
        <f t="shared" si="3"/>
        <v>0</v>
      </c>
    </row>
    <row r="62" spans="1:11" x14ac:dyDescent="0.25">
      <c r="A62" s="6">
        <v>1203</v>
      </c>
      <c r="B62" s="6" t="s">
        <v>186</v>
      </c>
      <c r="C62" s="7">
        <v>28</v>
      </c>
      <c r="D62" s="7">
        <v>10</v>
      </c>
      <c r="E62" s="17">
        <f t="shared" si="0"/>
        <v>35.714285714285715</v>
      </c>
      <c r="F62" s="7">
        <v>0</v>
      </c>
      <c r="G62" s="17">
        <f t="shared" si="1"/>
        <v>0</v>
      </c>
      <c r="H62" s="7">
        <v>8</v>
      </c>
      <c r="I62" s="17">
        <f t="shared" si="2"/>
        <v>28.571428571428569</v>
      </c>
      <c r="J62" s="7">
        <v>0</v>
      </c>
      <c r="K62" s="17">
        <f t="shared" si="3"/>
        <v>0</v>
      </c>
    </row>
    <row r="63" spans="1:11" x14ac:dyDescent="0.25">
      <c r="A63" s="6">
        <v>1166</v>
      </c>
      <c r="B63" s="6" t="s">
        <v>188</v>
      </c>
      <c r="C63" s="7">
        <v>21</v>
      </c>
      <c r="D63" s="7">
        <v>10</v>
      </c>
      <c r="E63" s="17">
        <f t="shared" si="0"/>
        <v>47.619047619047613</v>
      </c>
      <c r="F63" s="7">
        <v>2</v>
      </c>
      <c r="G63" s="17">
        <f t="shared" si="1"/>
        <v>9.5238095238095237</v>
      </c>
      <c r="H63" s="7">
        <v>9</v>
      </c>
      <c r="I63" s="17">
        <f t="shared" si="2"/>
        <v>42.857142857142854</v>
      </c>
      <c r="J63" s="7">
        <v>2</v>
      </c>
      <c r="K63" s="17">
        <f t="shared" si="3"/>
        <v>9.5238095238095237</v>
      </c>
    </row>
    <row r="64" spans="1:11" x14ac:dyDescent="0.25">
      <c r="A64" s="6">
        <v>1246</v>
      </c>
      <c r="B64" s="6" t="s">
        <v>180</v>
      </c>
      <c r="C64" s="7">
        <v>15</v>
      </c>
      <c r="D64" s="7">
        <v>10</v>
      </c>
      <c r="E64" s="17">
        <f t="shared" si="0"/>
        <v>66.666666666666657</v>
      </c>
      <c r="F64" s="7">
        <v>0</v>
      </c>
      <c r="G64" s="17">
        <f t="shared" si="1"/>
        <v>0</v>
      </c>
      <c r="H64" s="7">
        <v>10</v>
      </c>
      <c r="I64" s="17">
        <f t="shared" si="2"/>
        <v>66.666666666666657</v>
      </c>
      <c r="J64" s="7">
        <v>0</v>
      </c>
      <c r="K64" s="17">
        <f t="shared" si="3"/>
        <v>0</v>
      </c>
    </row>
    <row r="65" spans="1:11" x14ac:dyDescent="0.25">
      <c r="A65" s="6">
        <v>1170</v>
      </c>
      <c r="B65" s="6" t="s">
        <v>178</v>
      </c>
      <c r="C65" s="7">
        <v>33</v>
      </c>
      <c r="D65" s="7">
        <v>9</v>
      </c>
      <c r="E65" s="17">
        <f t="shared" si="0"/>
        <v>27.27272727272727</v>
      </c>
      <c r="F65" s="7">
        <v>0</v>
      </c>
      <c r="G65" s="17">
        <f t="shared" si="1"/>
        <v>0</v>
      </c>
      <c r="H65" s="7">
        <v>9</v>
      </c>
      <c r="I65" s="17">
        <f t="shared" si="2"/>
        <v>27.27272727272727</v>
      </c>
      <c r="J65" s="7">
        <v>0</v>
      </c>
      <c r="K65" s="17">
        <f t="shared" si="3"/>
        <v>0</v>
      </c>
    </row>
    <row r="66" spans="1:11" x14ac:dyDescent="0.25">
      <c r="A66" s="6">
        <v>1169</v>
      </c>
      <c r="B66" s="6" t="s">
        <v>181</v>
      </c>
      <c r="C66" s="7">
        <v>30</v>
      </c>
      <c r="D66" s="7">
        <v>9</v>
      </c>
      <c r="E66" s="17">
        <f t="shared" si="0"/>
        <v>30</v>
      </c>
      <c r="F66" s="7">
        <v>1</v>
      </c>
      <c r="G66" s="17">
        <f t="shared" si="1"/>
        <v>3.3333333333333335</v>
      </c>
      <c r="H66" s="7">
        <v>4</v>
      </c>
      <c r="I66" s="17">
        <f t="shared" si="2"/>
        <v>13.333333333333334</v>
      </c>
      <c r="J66" s="7">
        <v>0</v>
      </c>
      <c r="K66" s="17">
        <f t="shared" si="3"/>
        <v>0</v>
      </c>
    </row>
    <row r="67" spans="1:11" x14ac:dyDescent="0.25">
      <c r="A67" s="6">
        <v>1226</v>
      </c>
      <c r="B67" s="6" t="s">
        <v>190</v>
      </c>
      <c r="C67" s="7">
        <v>20</v>
      </c>
      <c r="D67" s="7">
        <v>9</v>
      </c>
      <c r="E67" s="17">
        <f t="shared" si="0"/>
        <v>45</v>
      </c>
      <c r="F67" s="7">
        <v>1</v>
      </c>
      <c r="G67" s="17">
        <f t="shared" si="1"/>
        <v>5</v>
      </c>
      <c r="H67" s="7">
        <v>5</v>
      </c>
      <c r="I67" s="17">
        <f t="shared" si="2"/>
        <v>25</v>
      </c>
      <c r="J67" s="7">
        <v>1</v>
      </c>
      <c r="K67" s="17">
        <f t="shared" si="3"/>
        <v>5</v>
      </c>
    </row>
    <row r="68" spans="1:11" x14ac:dyDescent="0.25">
      <c r="A68" s="6">
        <v>1236</v>
      </c>
      <c r="B68" s="6" t="s">
        <v>168</v>
      </c>
      <c r="C68" s="7">
        <v>32</v>
      </c>
      <c r="D68" s="7">
        <v>8</v>
      </c>
      <c r="E68" s="17">
        <f t="shared" si="0"/>
        <v>25</v>
      </c>
      <c r="F68" s="7">
        <v>0</v>
      </c>
      <c r="G68" s="17">
        <f t="shared" si="1"/>
        <v>0</v>
      </c>
      <c r="H68" s="7">
        <v>7</v>
      </c>
      <c r="I68" s="17">
        <f t="shared" si="2"/>
        <v>21.875</v>
      </c>
      <c r="J68" s="7">
        <v>0</v>
      </c>
      <c r="K68" s="17">
        <f t="shared" si="3"/>
        <v>0</v>
      </c>
    </row>
    <row r="69" spans="1:11" x14ac:dyDescent="0.25">
      <c r="A69" s="6">
        <v>1192</v>
      </c>
      <c r="B69" s="6" t="s">
        <v>173</v>
      </c>
      <c r="C69" s="7">
        <v>20</v>
      </c>
      <c r="D69" s="7">
        <v>8</v>
      </c>
      <c r="E69" s="17">
        <f t="shared" si="0"/>
        <v>40</v>
      </c>
      <c r="F69" s="7">
        <v>0</v>
      </c>
      <c r="G69" s="17">
        <f t="shared" si="1"/>
        <v>0</v>
      </c>
      <c r="H69" s="7">
        <v>6</v>
      </c>
      <c r="I69" s="17">
        <f t="shared" si="2"/>
        <v>30</v>
      </c>
      <c r="J69" s="7">
        <v>0</v>
      </c>
      <c r="K69" s="17">
        <f t="shared" si="3"/>
        <v>0</v>
      </c>
    </row>
    <row r="70" spans="1:11" x14ac:dyDescent="0.25">
      <c r="A70" s="6">
        <v>1188</v>
      </c>
      <c r="B70" s="6" t="s">
        <v>194</v>
      </c>
      <c r="C70" s="7">
        <v>12</v>
      </c>
      <c r="D70" s="7">
        <v>8</v>
      </c>
      <c r="E70" s="17">
        <f t="shared" si="0"/>
        <v>66.666666666666657</v>
      </c>
      <c r="F70" s="7">
        <v>0</v>
      </c>
      <c r="G70" s="17">
        <f t="shared" si="1"/>
        <v>0</v>
      </c>
      <c r="H70" s="7">
        <v>2</v>
      </c>
      <c r="I70" s="17">
        <f t="shared" si="2"/>
        <v>16.666666666666664</v>
      </c>
      <c r="J70" s="7">
        <v>0</v>
      </c>
      <c r="K70" s="17">
        <f t="shared" si="3"/>
        <v>0</v>
      </c>
    </row>
    <row r="71" spans="1:11" x14ac:dyDescent="0.25">
      <c r="A71" s="6">
        <v>1208</v>
      </c>
      <c r="B71" s="6" t="s">
        <v>131</v>
      </c>
      <c r="C71" s="7">
        <v>434</v>
      </c>
      <c r="D71" s="7">
        <v>7</v>
      </c>
      <c r="E71" s="17">
        <f t="shared" si="0"/>
        <v>1.6129032258064515</v>
      </c>
      <c r="F71" s="7">
        <v>0</v>
      </c>
      <c r="G71" s="17">
        <f t="shared" si="1"/>
        <v>0</v>
      </c>
      <c r="H71" s="7">
        <v>7</v>
      </c>
      <c r="I71" s="17">
        <f t="shared" si="2"/>
        <v>1.6129032258064515</v>
      </c>
      <c r="J71" s="7">
        <v>0</v>
      </c>
      <c r="K71" s="17">
        <f t="shared" si="3"/>
        <v>0</v>
      </c>
    </row>
    <row r="72" spans="1:11" x14ac:dyDescent="0.25">
      <c r="A72" s="6">
        <v>1217</v>
      </c>
      <c r="B72" s="6" t="s">
        <v>182</v>
      </c>
      <c r="C72" s="7">
        <v>29</v>
      </c>
      <c r="D72" s="7">
        <v>6</v>
      </c>
      <c r="E72" s="17">
        <f t="shared" ref="E72:E99" si="4">(D72/C72)*100</f>
        <v>20.689655172413794</v>
      </c>
      <c r="F72" s="7">
        <v>2</v>
      </c>
      <c r="G72" s="17">
        <f t="shared" ref="G72:G99" si="5">(F72/C72)*100</f>
        <v>6.8965517241379306</v>
      </c>
      <c r="H72" s="7">
        <v>6</v>
      </c>
      <c r="I72" s="17">
        <f t="shared" ref="I72:I99" si="6">(H72/C72)*100</f>
        <v>20.689655172413794</v>
      </c>
      <c r="J72" s="7">
        <v>2</v>
      </c>
      <c r="K72" s="17">
        <f t="shared" ref="K72:K99" si="7">(J72/C72)*100</f>
        <v>6.8965517241379306</v>
      </c>
    </row>
    <row r="73" spans="1:11" x14ac:dyDescent="0.25">
      <c r="A73" s="6">
        <v>1204</v>
      </c>
      <c r="B73" s="6" t="s">
        <v>187</v>
      </c>
      <c r="C73" s="7">
        <v>19</v>
      </c>
      <c r="D73" s="7">
        <v>6</v>
      </c>
      <c r="E73" s="17">
        <f t="shared" si="4"/>
        <v>31.578947368421051</v>
      </c>
      <c r="F73" s="7">
        <v>1</v>
      </c>
      <c r="G73" s="17">
        <f t="shared" si="5"/>
        <v>5.2631578947368416</v>
      </c>
      <c r="H73" s="7">
        <v>4</v>
      </c>
      <c r="I73" s="17">
        <f t="shared" si="6"/>
        <v>21.052631578947366</v>
      </c>
      <c r="J73" s="7">
        <v>1</v>
      </c>
      <c r="K73" s="17">
        <f t="shared" si="7"/>
        <v>5.2631578947368416</v>
      </c>
    </row>
    <row r="74" spans="1:11" x14ac:dyDescent="0.25">
      <c r="A74" s="6">
        <v>1253</v>
      </c>
      <c r="B74" s="6" t="s">
        <v>196</v>
      </c>
      <c r="C74" s="7">
        <v>14</v>
      </c>
      <c r="D74" s="7">
        <v>6</v>
      </c>
      <c r="E74" s="17">
        <f t="shared" si="4"/>
        <v>42.857142857142854</v>
      </c>
      <c r="F74" s="7">
        <v>2</v>
      </c>
      <c r="G74" s="17">
        <f t="shared" si="5"/>
        <v>14.285714285714285</v>
      </c>
      <c r="H74" s="7">
        <v>2</v>
      </c>
      <c r="I74" s="17">
        <f t="shared" si="6"/>
        <v>14.285714285714285</v>
      </c>
      <c r="J74" s="7">
        <v>2</v>
      </c>
      <c r="K74" s="17">
        <f t="shared" si="7"/>
        <v>14.285714285714285</v>
      </c>
    </row>
    <row r="75" spans="1:11" x14ac:dyDescent="0.25">
      <c r="A75" s="6">
        <v>1176</v>
      </c>
      <c r="B75" s="6" t="s">
        <v>197</v>
      </c>
      <c r="C75" s="7">
        <v>8</v>
      </c>
      <c r="D75" s="7">
        <v>6</v>
      </c>
      <c r="E75" s="17">
        <f t="shared" si="4"/>
        <v>75</v>
      </c>
      <c r="F75" s="7">
        <v>2</v>
      </c>
      <c r="G75" s="17">
        <f t="shared" si="5"/>
        <v>25</v>
      </c>
      <c r="H75" s="7">
        <v>6</v>
      </c>
      <c r="I75" s="17">
        <f t="shared" si="6"/>
        <v>75</v>
      </c>
      <c r="J75" s="7">
        <v>2</v>
      </c>
      <c r="K75" s="17">
        <f t="shared" si="7"/>
        <v>25</v>
      </c>
    </row>
    <row r="76" spans="1:11" x14ac:dyDescent="0.25">
      <c r="A76" s="6">
        <v>1238</v>
      </c>
      <c r="B76" s="6" t="s">
        <v>171</v>
      </c>
      <c r="C76" s="7">
        <v>22</v>
      </c>
      <c r="D76" s="7">
        <v>5</v>
      </c>
      <c r="E76" s="17">
        <f t="shared" si="4"/>
        <v>22.727272727272727</v>
      </c>
      <c r="F76" s="7">
        <v>2</v>
      </c>
      <c r="G76" s="17">
        <f t="shared" si="5"/>
        <v>9.0909090909090917</v>
      </c>
      <c r="H76" s="7">
        <v>5</v>
      </c>
      <c r="I76" s="17">
        <f t="shared" si="6"/>
        <v>22.727272727272727</v>
      </c>
      <c r="J76" s="7">
        <v>2</v>
      </c>
      <c r="K76" s="17">
        <f t="shared" si="7"/>
        <v>9.0909090909090917</v>
      </c>
    </row>
    <row r="77" spans="1:11" x14ac:dyDescent="0.25">
      <c r="A77" s="6">
        <v>1225</v>
      </c>
      <c r="B77" s="6" t="s">
        <v>191</v>
      </c>
      <c r="C77" s="7">
        <v>30</v>
      </c>
      <c r="D77" s="7">
        <v>4</v>
      </c>
      <c r="E77" s="17">
        <f t="shared" si="4"/>
        <v>13.333333333333334</v>
      </c>
      <c r="F77" s="7">
        <v>0</v>
      </c>
      <c r="G77" s="17">
        <f t="shared" si="5"/>
        <v>0</v>
      </c>
      <c r="H77" s="7">
        <v>1</v>
      </c>
      <c r="I77" s="17">
        <f t="shared" si="6"/>
        <v>3.3333333333333335</v>
      </c>
      <c r="J77" s="7">
        <v>0</v>
      </c>
      <c r="K77" s="17">
        <f t="shared" si="7"/>
        <v>0</v>
      </c>
    </row>
    <row r="78" spans="1:11" x14ac:dyDescent="0.25">
      <c r="A78" s="6">
        <v>1259</v>
      </c>
      <c r="B78" s="6" t="s">
        <v>198</v>
      </c>
      <c r="C78" s="7">
        <v>14</v>
      </c>
      <c r="D78" s="7">
        <v>4</v>
      </c>
      <c r="E78" s="17">
        <f t="shared" si="4"/>
        <v>28.571428571428569</v>
      </c>
      <c r="F78" s="7">
        <v>0</v>
      </c>
      <c r="G78" s="17">
        <f t="shared" si="5"/>
        <v>0</v>
      </c>
      <c r="H78" s="7">
        <v>4</v>
      </c>
      <c r="I78" s="17">
        <f t="shared" si="6"/>
        <v>28.571428571428569</v>
      </c>
      <c r="J78" s="7">
        <v>0</v>
      </c>
      <c r="K78" s="17">
        <f t="shared" si="7"/>
        <v>0</v>
      </c>
    </row>
    <row r="79" spans="1:11" x14ac:dyDescent="0.25">
      <c r="A79" s="6">
        <v>1209</v>
      </c>
      <c r="B79" s="6" t="s">
        <v>201</v>
      </c>
      <c r="C79" s="7">
        <v>8</v>
      </c>
      <c r="D79" s="7">
        <v>4</v>
      </c>
      <c r="E79" s="17">
        <f t="shared" si="4"/>
        <v>50</v>
      </c>
      <c r="F79" s="7">
        <v>0</v>
      </c>
      <c r="G79" s="17">
        <f t="shared" si="5"/>
        <v>0</v>
      </c>
      <c r="H79" s="7">
        <v>3</v>
      </c>
      <c r="I79" s="17">
        <f t="shared" si="6"/>
        <v>37.5</v>
      </c>
      <c r="J79" s="7">
        <v>0</v>
      </c>
      <c r="K79" s="17">
        <f t="shared" si="7"/>
        <v>0</v>
      </c>
    </row>
    <row r="80" spans="1:11" x14ac:dyDescent="0.25">
      <c r="A80" s="6">
        <v>1260</v>
      </c>
      <c r="B80" s="6" t="s">
        <v>203</v>
      </c>
      <c r="C80" s="7">
        <v>5</v>
      </c>
      <c r="D80" s="7">
        <v>4</v>
      </c>
      <c r="E80" s="17">
        <f t="shared" si="4"/>
        <v>80</v>
      </c>
      <c r="F80" s="7">
        <v>0</v>
      </c>
      <c r="G80" s="17">
        <f t="shared" si="5"/>
        <v>0</v>
      </c>
      <c r="H80" s="7">
        <v>4</v>
      </c>
      <c r="I80" s="17">
        <f t="shared" si="6"/>
        <v>80</v>
      </c>
      <c r="J80" s="7">
        <v>0</v>
      </c>
      <c r="K80" s="17">
        <f t="shared" si="7"/>
        <v>0</v>
      </c>
    </row>
    <row r="81" spans="1:11" x14ac:dyDescent="0.25">
      <c r="A81" s="6">
        <v>1211</v>
      </c>
      <c r="B81" s="6" t="s">
        <v>202</v>
      </c>
      <c r="C81" s="7">
        <v>5</v>
      </c>
      <c r="D81" s="7">
        <v>4</v>
      </c>
      <c r="E81" s="17">
        <f t="shared" si="4"/>
        <v>80</v>
      </c>
      <c r="F81" s="7">
        <v>0</v>
      </c>
      <c r="G81" s="17">
        <f t="shared" si="5"/>
        <v>0</v>
      </c>
      <c r="H81" s="7">
        <v>4</v>
      </c>
      <c r="I81" s="17">
        <f t="shared" si="6"/>
        <v>80</v>
      </c>
      <c r="J81" s="7">
        <v>0</v>
      </c>
      <c r="K81" s="17">
        <f t="shared" si="7"/>
        <v>0</v>
      </c>
    </row>
    <row r="82" spans="1:11" x14ac:dyDescent="0.25">
      <c r="A82" s="6">
        <v>1257</v>
      </c>
      <c r="B82" s="6" t="s">
        <v>204</v>
      </c>
      <c r="C82" s="7">
        <v>4</v>
      </c>
      <c r="D82" s="7">
        <v>4</v>
      </c>
      <c r="E82" s="17">
        <f t="shared" si="4"/>
        <v>100</v>
      </c>
      <c r="F82" s="7">
        <v>0</v>
      </c>
      <c r="G82" s="17">
        <f t="shared" si="5"/>
        <v>0</v>
      </c>
      <c r="H82" s="7">
        <v>4</v>
      </c>
      <c r="I82" s="17">
        <f t="shared" si="6"/>
        <v>100</v>
      </c>
      <c r="J82" s="7">
        <v>0</v>
      </c>
      <c r="K82" s="17">
        <f t="shared" si="7"/>
        <v>0</v>
      </c>
    </row>
    <row r="83" spans="1:11" x14ac:dyDescent="0.25">
      <c r="A83" s="6">
        <v>1262</v>
      </c>
      <c r="B83" s="6" t="s">
        <v>193</v>
      </c>
      <c r="C83" s="7">
        <v>19</v>
      </c>
      <c r="D83" s="7">
        <v>3</v>
      </c>
      <c r="E83" s="17">
        <f t="shared" si="4"/>
        <v>15.789473684210526</v>
      </c>
      <c r="F83" s="7">
        <v>1</v>
      </c>
      <c r="G83" s="17">
        <f t="shared" si="5"/>
        <v>5.2631578947368416</v>
      </c>
      <c r="H83" s="7">
        <v>3</v>
      </c>
      <c r="I83" s="17">
        <f t="shared" si="6"/>
        <v>15.789473684210526</v>
      </c>
      <c r="J83" s="7">
        <v>1</v>
      </c>
      <c r="K83" s="17">
        <f t="shared" si="7"/>
        <v>5.2631578947368416</v>
      </c>
    </row>
    <row r="84" spans="1:11" x14ac:dyDescent="0.25">
      <c r="A84" s="6">
        <v>1194</v>
      </c>
      <c r="B84" s="6" t="s">
        <v>200</v>
      </c>
      <c r="C84" s="7">
        <v>9</v>
      </c>
      <c r="D84" s="7">
        <v>3</v>
      </c>
      <c r="E84" s="17">
        <f t="shared" si="4"/>
        <v>33.333333333333329</v>
      </c>
      <c r="F84" s="7">
        <v>0</v>
      </c>
      <c r="G84" s="17">
        <f t="shared" si="5"/>
        <v>0</v>
      </c>
      <c r="H84" s="7">
        <v>2</v>
      </c>
      <c r="I84" s="17">
        <f t="shared" si="6"/>
        <v>22.222222222222221</v>
      </c>
      <c r="J84" s="7">
        <v>0</v>
      </c>
      <c r="K84" s="17">
        <f t="shared" si="7"/>
        <v>0</v>
      </c>
    </row>
    <row r="85" spans="1:11" x14ac:dyDescent="0.25">
      <c r="A85" s="6">
        <v>1220</v>
      </c>
      <c r="B85" s="6" t="s">
        <v>206</v>
      </c>
      <c r="C85" s="7">
        <v>6</v>
      </c>
      <c r="D85" s="7">
        <v>3</v>
      </c>
      <c r="E85" s="17">
        <f t="shared" si="4"/>
        <v>50</v>
      </c>
      <c r="F85" s="7">
        <v>0</v>
      </c>
      <c r="G85" s="17">
        <f t="shared" si="5"/>
        <v>0</v>
      </c>
      <c r="H85" s="7">
        <v>3</v>
      </c>
      <c r="I85" s="17">
        <f t="shared" si="6"/>
        <v>50</v>
      </c>
      <c r="J85" s="7">
        <v>0</v>
      </c>
      <c r="K85" s="17">
        <f t="shared" si="7"/>
        <v>0</v>
      </c>
    </row>
    <row r="86" spans="1:11" x14ac:dyDescent="0.25">
      <c r="A86" s="6">
        <v>1186</v>
      </c>
      <c r="B86" s="6" t="s">
        <v>205</v>
      </c>
      <c r="C86" s="7">
        <v>4</v>
      </c>
      <c r="D86" s="7">
        <v>3</v>
      </c>
      <c r="E86" s="17">
        <f t="shared" si="4"/>
        <v>75</v>
      </c>
      <c r="F86" s="7">
        <v>3</v>
      </c>
      <c r="G86" s="17">
        <f t="shared" si="5"/>
        <v>75</v>
      </c>
      <c r="H86" s="7">
        <v>3</v>
      </c>
      <c r="I86" s="17">
        <f t="shared" si="6"/>
        <v>75</v>
      </c>
      <c r="J86" s="7">
        <v>3</v>
      </c>
      <c r="K86" s="17">
        <f t="shared" si="7"/>
        <v>75</v>
      </c>
    </row>
    <row r="87" spans="1:11" x14ac:dyDescent="0.25">
      <c r="A87" s="6">
        <v>1165</v>
      </c>
      <c r="B87" s="6" t="s">
        <v>192</v>
      </c>
      <c r="C87" s="7">
        <v>25</v>
      </c>
      <c r="D87" s="7">
        <v>2</v>
      </c>
      <c r="E87" s="17">
        <f t="shared" si="4"/>
        <v>8</v>
      </c>
      <c r="F87" s="7">
        <v>0</v>
      </c>
      <c r="G87" s="17">
        <f t="shared" si="5"/>
        <v>0</v>
      </c>
      <c r="H87" s="7">
        <v>1</v>
      </c>
      <c r="I87" s="17">
        <f t="shared" si="6"/>
        <v>4</v>
      </c>
      <c r="J87" s="7">
        <v>0</v>
      </c>
      <c r="K87" s="17">
        <f t="shared" si="7"/>
        <v>0</v>
      </c>
    </row>
    <row r="88" spans="1:11" x14ac:dyDescent="0.25">
      <c r="A88" s="6">
        <v>1239</v>
      </c>
      <c r="B88" s="6" t="s">
        <v>199</v>
      </c>
      <c r="C88" s="7">
        <v>9</v>
      </c>
      <c r="D88" s="7">
        <v>2</v>
      </c>
      <c r="E88" s="17">
        <f t="shared" si="4"/>
        <v>22.222222222222221</v>
      </c>
      <c r="F88" s="7">
        <v>0</v>
      </c>
      <c r="G88" s="17">
        <f t="shared" si="5"/>
        <v>0</v>
      </c>
      <c r="H88" s="7">
        <v>2</v>
      </c>
      <c r="I88" s="17">
        <f t="shared" si="6"/>
        <v>22.222222222222221</v>
      </c>
      <c r="J88" s="7">
        <v>0</v>
      </c>
      <c r="K88" s="17">
        <f t="shared" si="7"/>
        <v>0</v>
      </c>
    </row>
    <row r="89" spans="1:11" x14ac:dyDescent="0.25">
      <c r="A89" s="6">
        <v>1212</v>
      </c>
      <c r="B89" s="6" t="s">
        <v>208</v>
      </c>
      <c r="C89" s="7">
        <v>4</v>
      </c>
      <c r="D89" s="7">
        <v>2</v>
      </c>
      <c r="E89" s="17">
        <f t="shared" si="4"/>
        <v>50</v>
      </c>
      <c r="F89" s="7">
        <v>0</v>
      </c>
      <c r="G89" s="17">
        <f t="shared" si="5"/>
        <v>0</v>
      </c>
      <c r="H89" s="7">
        <v>0</v>
      </c>
      <c r="I89" s="17">
        <f t="shared" si="6"/>
        <v>0</v>
      </c>
      <c r="J89" s="7">
        <v>0</v>
      </c>
      <c r="K89" s="17">
        <f t="shared" si="7"/>
        <v>0</v>
      </c>
    </row>
    <row r="90" spans="1:11" x14ac:dyDescent="0.25">
      <c r="A90" s="6">
        <v>1182</v>
      </c>
      <c r="B90" s="6" t="s">
        <v>209</v>
      </c>
      <c r="C90" s="7">
        <v>2</v>
      </c>
      <c r="D90" s="7">
        <v>2</v>
      </c>
      <c r="E90" s="17">
        <f t="shared" si="4"/>
        <v>100</v>
      </c>
      <c r="F90" s="7">
        <v>0</v>
      </c>
      <c r="G90" s="17">
        <f t="shared" si="5"/>
        <v>0</v>
      </c>
      <c r="H90" s="7">
        <v>2</v>
      </c>
      <c r="I90" s="17">
        <f t="shared" si="6"/>
        <v>100</v>
      </c>
      <c r="J90" s="7">
        <v>0</v>
      </c>
      <c r="K90" s="17">
        <f t="shared" si="7"/>
        <v>0</v>
      </c>
    </row>
    <row r="91" spans="1:11" x14ac:dyDescent="0.25">
      <c r="A91" s="19">
        <v>1201</v>
      </c>
      <c r="B91" s="19" t="s">
        <v>210</v>
      </c>
      <c r="C91" s="20">
        <v>10</v>
      </c>
      <c r="D91" s="7">
        <v>1</v>
      </c>
      <c r="E91" s="17">
        <f t="shared" si="4"/>
        <v>10</v>
      </c>
      <c r="F91" s="7">
        <v>0</v>
      </c>
      <c r="G91" s="17">
        <f t="shared" si="5"/>
        <v>0</v>
      </c>
      <c r="H91" s="7">
        <v>1</v>
      </c>
      <c r="I91" s="17">
        <f t="shared" si="6"/>
        <v>10</v>
      </c>
      <c r="J91" s="7">
        <v>0</v>
      </c>
      <c r="K91" s="17">
        <f t="shared" si="7"/>
        <v>0</v>
      </c>
    </row>
    <row r="92" spans="1:11" x14ac:dyDescent="0.25">
      <c r="A92" s="6">
        <v>1207</v>
      </c>
      <c r="B92" s="6" t="s">
        <v>211</v>
      </c>
      <c r="C92" s="7">
        <v>9</v>
      </c>
      <c r="D92" s="7">
        <v>1</v>
      </c>
      <c r="E92" s="17">
        <f t="shared" si="4"/>
        <v>11.111111111111111</v>
      </c>
      <c r="F92" s="7">
        <v>0</v>
      </c>
      <c r="G92" s="17">
        <f t="shared" si="5"/>
        <v>0</v>
      </c>
      <c r="H92" s="7">
        <v>1</v>
      </c>
      <c r="I92" s="17">
        <f t="shared" si="6"/>
        <v>11.111111111111111</v>
      </c>
      <c r="J92" s="7">
        <v>0</v>
      </c>
      <c r="K92" s="17">
        <f t="shared" si="7"/>
        <v>0</v>
      </c>
    </row>
    <row r="93" spans="1:11" x14ac:dyDescent="0.25">
      <c r="A93" s="6">
        <v>1202</v>
      </c>
      <c r="B93" s="6" t="s">
        <v>195</v>
      </c>
      <c r="C93" s="7">
        <v>7</v>
      </c>
      <c r="D93" s="7">
        <v>1</v>
      </c>
      <c r="E93" s="17">
        <f t="shared" si="4"/>
        <v>14.285714285714285</v>
      </c>
      <c r="F93" s="7">
        <v>0</v>
      </c>
      <c r="G93" s="17">
        <f t="shared" si="5"/>
        <v>0</v>
      </c>
      <c r="H93" s="7">
        <v>1</v>
      </c>
      <c r="I93" s="17">
        <f t="shared" si="6"/>
        <v>14.285714285714285</v>
      </c>
      <c r="J93" s="7">
        <v>0</v>
      </c>
      <c r="K93" s="17">
        <f t="shared" si="7"/>
        <v>0</v>
      </c>
    </row>
    <row r="94" spans="1:11" x14ac:dyDescent="0.25">
      <c r="A94" s="6">
        <v>1196</v>
      </c>
      <c r="B94" s="6" t="s">
        <v>212</v>
      </c>
      <c r="C94" s="7">
        <v>3</v>
      </c>
      <c r="D94" s="7">
        <v>1</v>
      </c>
      <c r="E94" s="17">
        <f t="shared" si="4"/>
        <v>33.333333333333329</v>
      </c>
      <c r="F94" s="7">
        <v>0</v>
      </c>
      <c r="G94" s="17">
        <f t="shared" si="5"/>
        <v>0</v>
      </c>
      <c r="H94" s="7">
        <v>1</v>
      </c>
      <c r="I94" s="17">
        <f t="shared" si="6"/>
        <v>33.333333333333329</v>
      </c>
      <c r="J94" s="7">
        <v>0</v>
      </c>
      <c r="K94" s="17">
        <f t="shared" si="7"/>
        <v>0</v>
      </c>
    </row>
    <row r="95" spans="1:11" x14ac:dyDescent="0.25">
      <c r="A95" s="6">
        <v>1187</v>
      </c>
      <c r="B95" s="6" t="s">
        <v>267</v>
      </c>
      <c r="C95" s="7">
        <v>37</v>
      </c>
      <c r="D95" s="7">
        <v>0</v>
      </c>
      <c r="E95" s="17">
        <f t="shared" si="4"/>
        <v>0</v>
      </c>
      <c r="F95" s="7">
        <v>0</v>
      </c>
      <c r="G95" s="17">
        <f t="shared" si="5"/>
        <v>0</v>
      </c>
      <c r="H95" s="7">
        <v>0</v>
      </c>
      <c r="I95" s="17">
        <f t="shared" si="6"/>
        <v>0</v>
      </c>
      <c r="J95" s="7">
        <v>0</v>
      </c>
      <c r="K95" s="17">
        <f t="shared" si="7"/>
        <v>0</v>
      </c>
    </row>
    <row r="96" spans="1:11" x14ac:dyDescent="0.25">
      <c r="A96" s="6">
        <v>1171</v>
      </c>
      <c r="B96" s="6" t="s">
        <v>268</v>
      </c>
      <c r="C96" s="7">
        <v>7</v>
      </c>
      <c r="D96" s="7">
        <v>0</v>
      </c>
      <c r="E96" s="17">
        <f t="shared" si="4"/>
        <v>0</v>
      </c>
      <c r="F96" s="7">
        <v>0</v>
      </c>
      <c r="G96" s="17">
        <f t="shared" si="5"/>
        <v>0</v>
      </c>
      <c r="H96" s="7">
        <v>0</v>
      </c>
      <c r="I96" s="17">
        <f t="shared" si="6"/>
        <v>0</v>
      </c>
      <c r="J96" s="7">
        <v>0</v>
      </c>
      <c r="K96" s="17">
        <f t="shared" si="7"/>
        <v>0</v>
      </c>
    </row>
    <row r="97" spans="1:11" x14ac:dyDescent="0.25">
      <c r="A97" s="6">
        <v>1229</v>
      </c>
      <c r="B97" s="6" t="s">
        <v>269</v>
      </c>
      <c r="C97" s="7">
        <v>6</v>
      </c>
      <c r="D97" s="7">
        <v>0</v>
      </c>
      <c r="E97" s="17">
        <f t="shared" si="4"/>
        <v>0</v>
      </c>
      <c r="F97" s="7">
        <v>0</v>
      </c>
      <c r="G97" s="17">
        <f t="shared" si="5"/>
        <v>0</v>
      </c>
      <c r="H97" s="7">
        <v>0</v>
      </c>
      <c r="I97" s="17">
        <f t="shared" si="6"/>
        <v>0</v>
      </c>
      <c r="J97" s="7">
        <v>0</v>
      </c>
      <c r="K97" s="17">
        <f t="shared" si="7"/>
        <v>0</v>
      </c>
    </row>
    <row r="98" spans="1:11" x14ac:dyDescent="0.25">
      <c r="A98" s="6">
        <v>1244</v>
      </c>
      <c r="B98" s="6" t="s">
        <v>213</v>
      </c>
      <c r="C98" s="7">
        <v>3</v>
      </c>
      <c r="D98" s="7">
        <v>0</v>
      </c>
      <c r="E98" s="17">
        <f t="shared" si="4"/>
        <v>0</v>
      </c>
      <c r="F98" s="7">
        <v>0</v>
      </c>
      <c r="G98" s="17">
        <f t="shared" si="5"/>
        <v>0</v>
      </c>
      <c r="H98" s="7">
        <v>0</v>
      </c>
      <c r="I98" s="17">
        <f t="shared" si="6"/>
        <v>0</v>
      </c>
      <c r="J98" s="7">
        <v>0</v>
      </c>
      <c r="K98" s="17">
        <f t="shared" si="7"/>
        <v>0</v>
      </c>
    </row>
    <row r="99" spans="1:11" x14ac:dyDescent="0.25">
      <c r="A99" s="6">
        <v>1252</v>
      </c>
      <c r="B99" s="6" t="s">
        <v>207</v>
      </c>
      <c r="C99" s="6">
        <v>3</v>
      </c>
      <c r="D99" s="6">
        <v>0</v>
      </c>
      <c r="E99" s="17">
        <f t="shared" si="4"/>
        <v>0</v>
      </c>
      <c r="F99" s="6">
        <v>0</v>
      </c>
      <c r="G99" s="17">
        <f t="shared" si="5"/>
        <v>0</v>
      </c>
      <c r="H99" s="7">
        <v>0</v>
      </c>
      <c r="I99" s="17">
        <f t="shared" si="6"/>
        <v>0</v>
      </c>
      <c r="J99" s="7">
        <v>0</v>
      </c>
      <c r="K99" s="17">
        <f t="shared" si="7"/>
        <v>0</v>
      </c>
    </row>
  </sheetData>
  <autoFilter ref="A7:K7"/>
  <printOptions verticalCentered="1"/>
  <pageMargins left="0.19685039370078741" right="0.19685039370078741" top="0.19685039370078741" bottom="0.98425196850393704" header="0.31496062992125984" footer="0.19685039370078741"/>
  <pageSetup paperSize="9" scale="85" orientation="landscape" r:id="rId1"/>
  <headerFooter>
    <oddFooter>&amp;C&amp;A&amp;R&amp;P de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8"/>
  <sheetViews>
    <sheetView showGridLines="0" topLeftCell="A3" zoomScale="106" zoomScaleNormal="106" workbookViewId="0">
      <selection activeCell="C13" sqref="C13"/>
    </sheetView>
  </sheetViews>
  <sheetFormatPr defaultRowHeight="15" x14ac:dyDescent="0.25"/>
  <cols>
    <col min="2" max="2" width="28.85546875" bestFit="1" customWidth="1"/>
    <col min="3" max="3" width="24.42578125" bestFit="1" customWidth="1"/>
    <col min="4" max="4" width="7.85546875" bestFit="1" customWidth="1"/>
    <col min="5" max="5" width="7.42578125" style="24" bestFit="1" customWidth="1"/>
    <col min="6" max="6" width="7.42578125" bestFit="1" customWidth="1"/>
    <col min="7" max="7" width="7.42578125" style="24" bestFit="1" customWidth="1"/>
  </cols>
  <sheetData>
    <row r="4" spans="2:7" x14ac:dyDescent="0.25">
      <c r="B4" s="4" t="s">
        <v>216</v>
      </c>
      <c r="C4" s="4" t="s">
        <v>217</v>
      </c>
      <c r="D4" s="4" t="s">
        <v>218</v>
      </c>
      <c r="E4" s="22" t="s">
        <v>39</v>
      </c>
      <c r="F4" s="4" t="s">
        <v>215</v>
      </c>
      <c r="G4" s="22" t="s">
        <v>219</v>
      </c>
    </row>
    <row r="5" spans="2:7" x14ac:dyDescent="0.25">
      <c r="B5" s="49" t="s">
        <v>52</v>
      </c>
      <c r="C5" s="6" t="s">
        <v>0</v>
      </c>
      <c r="D5" s="7">
        <v>68334</v>
      </c>
      <c r="E5" s="23">
        <v>17.745495717000001</v>
      </c>
      <c r="F5" s="7"/>
      <c r="G5" s="23"/>
    </row>
    <row r="6" spans="2:7" x14ac:dyDescent="0.25">
      <c r="B6" s="50"/>
      <c r="C6" s="6" t="s">
        <v>53</v>
      </c>
      <c r="D6" s="7">
        <v>1067</v>
      </c>
      <c r="E6" s="23">
        <v>0.27708672000000001</v>
      </c>
      <c r="F6" s="7"/>
      <c r="G6" s="23"/>
    </row>
    <row r="7" spans="2:7" x14ac:dyDescent="0.25">
      <c r="B7" s="50"/>
      <c r="C7" s="6" t="s">
        <v>54</v>
      </c>
      <c r="D7" s="7">
        <v>768</v>
      </c>
      <c r="E7" s="23">
        <v>0.199440113</v>
      </c>
      <c r="F7" s="7"/>
      <c r="G7" s="23"/>
    </row>
    <row r="8" spans="2:7" x14ac:dyDescent="0.25">
      <c r="B8" s="50"/>
      <c r="C8" s="6" t="s">
        <v>55</v>
      </c>
      <c r="D8" s="7">
        <v>3615</v>
      </c>
      <c r="E8" s="23">
        <v>0.93877084600000005</v>
      </c>
      <c r="F8" s="7"/>
      <c r="G8" s="23"/>
    </row>
    <row r="9" spans="2:7" x14ac:dyDescent="0.25">
      <c r="B9" s="50"/>
      <c r="C9" s="6" t="s">
        <v>56</v>
      </c>
      <c r="D9" s="7">
        <v>1859</v>
      </c>
      <c r="E9" s="23">
        <v>0.48275933700000001</v>
      </c>
      <c r="F9" s="7"/>
      <c r="G9" s="23"/>
    </row>
    <row r="10" spans="2:7" x14ac:dyDescent="0.25">
      <c r="B10" s="50"/>
      <c r="C10" s="6" t="s">
        <v>6</v>
      </c>
      <c r="D10" s="7">
        <v>32620</v>
      </c>
      <c r="E10" s="23">
        <v>8.4710110669999992</v>
      </c>
      <c r="F10" s="7"/>
      <c r="G10" s="23"/>
    </row>
    <row r="11" spans="2:7" x14ac:dyDescent="0.25">
      <c r="B11" s="50"/>
      <c r="C11" s="6" t="s">
        <v>57</v>
      </c>
      <c r="D11" s="7">
        <v>5084</v>
      </c>
      <c r="E11" s="23">
        <v>1.320252</v>
      </c>
      <c r="F11" s="7"/>
      <c r="G11" s="23"/>
    </row>
    <row r="12" spans="2:7" x14ac:dyDescent="0.25">
      <c r="B12" s="50"/>
      <c r="C12" s="6" t="s">
        <v>58</v>
      </c>
      <c r="D12" s="7">
        <v>1587</v>
      </c>
      <c r="E12" s="23">
        <v>0.412124296</v>
      </c>
      <c r="F12" s="7"/>
      <c r="G12" s="23"/>
    </row>
    <row r="13" spans="2:7" ht="15.75" thickBot="1" x14ac:dyDescent="0.3">
      <c r="B13" s="51"/>
      <c r="C13" s="29" t="s">
        <v>488</v>
      </c>
      <c r="D13" s="30"/>
      <c r="E13" s="31"/>
      <c r="F13" s="30">
        <v>114934</v>
      </c>
      <c r="G13" s="31">
        <v>29.846940100000001</v>
      </c>
    </row>
    <row r="14" spans="2:7" x14ac:dyDescent="0.25">
      <c r="B14" s="50" t="s">
        <v>59</v>
      </c>
      <c r="C14" s="26" t="s">
        <v>60</v>
      </c>
      <c r="D14" s="27">
        <v>683</v>
      </c>
      <c r="E14" s="28">
        <v>0.17736666300000001</v>
      </c>
      <c r="F14" s="27"/>
      <c r="G14" s="28"/>
    </row>
    <row r="15" spans="2:7" x14ac:dyDescent="0.25">
      <c r="B15" s="50"/>
      <c r="C15" s="6" t="s">
        <v>61</v>
      </c>
      <c r="D15" s="7">
        <v>55</v>
      </c>
      <c r="E15" s="23">
        <v>1.428282E-2</v>
      </c>
      <c r="F15" s="7"/>
      <c r="G15" s="23"/>
    </row>
    <row r="16" spans="2:7" x14ac:dyDescent="0.25">
      <c r="B16" s="50"/>
      <c r="C16" s="6" t="s">
        <v>62</v>
      </c>
      <c r="D16" s="7">
        <v>206</v>
      </c>
      <c r="E16" s="23">
        <v>5.3495655000000003E-2</v>
      </c>
      <c r="F16" s="7"/>
      <c r="G16" s="23"/>
    </row>
    <row r="17" spans="2:7" x14ac:dyDescent="0.25">
      <c r="B17" s="50"/>
      <c r="C17" s="6" t="s">
        <v>63</v>
      </c>
      <c r="D17" s="7">
        <v>131</v>
      </c>
      <c r="E17" s="23">
        <v>3.4019081E-2</v>
      </c>
      <c r="F17" s="7"/>
      <c r="G17" s="23"/>
    </row>
    <row r="18" spans="2:7" x14ac:dyDescent="0.25">
      <c r="B18" s="50"/>
      <c r="C18" s="6" t="s">
        <v>64</v>
      </c>
      <c r="D18" s="7">
        <v>516</v>
      </c>
      <c r="E18" s="23">
        <v>0.13399882599999999</v>
      </c>
      <c r="F18" s="7"/>
      <c r="G18" s="23"/>
    </row>
    <row r="19" spans="2:7" x14ac:dyDescent="0.25">
      <c r="B19" s="50"/>
      <c r="C19" s="6" t="s">
        <v>65</v>
      </c>
      <c r="D19" s="7">
        <v>220</v>
      </c>
      <c r="E19" s="23">
        <v>5.7131281999999999E-2</v>
      </c>
      <c r="F19" s="7"/>
      <c r="G19" s="23"/>
    </row>
    <row r="20" spans="2:7" x14ac:dyDescent="0.25">
      <c r="B20" s="50"/>
      <c r="C20" s="6" t="s">
        <v>66</v>
      </c>
      <c r="D20" s="7">
        <v>98</v>
      </c>
      <c r="E20" s="23">
        <v>2.5449388999999999E-2</v>
      </c>
      <c r="F20" s="7"/>
      <c r="G20" s="23"/>
    </row>
    <row r="21" spans="2:7" ht="15.75" thickBot="1" x14ac:dyDescent="0.3">
      <c r="B21" s="51"/>
      <c r="C21" s="29" t="s">
        <v>488</v>
      </c>
      <c r="D21" s="30"/>
      <c r="E21" s="31"/>
      <c r="F21" s="30">
        <v>1909</v>
      </c>
      <c r="G21" s="31">
        <v>0.49574371900000003</v>
      </c>
    </row>
    <row r="22" spans="2:7" ht="15.75" thickBot="1" x14ac:dyDescent="0.3">
      <c r="B22" s="39" t="s">
        <v>67</v>
      </c>
      <c r="C22" s="33" t="s">
        <v>68</v>
      </c>
      <c r="D22" s="34">
        <v>45256</v>
      </c>
      <c r="E22" s="35">
        <v>11.752424184000001</v>
      </c>
      <c r="F22" s="34">
        <v>45256</v>
      </c>
      <c r="G22" s="35">
        <v>11.752424184000001</v>
      </c>
    </row>
    <row r="23" spans="2:7" x14ac:dyDescent="0.25">
      <c r="B23" s="52" t="s">
        <v>69</v>
      </c>
      <c r="C23" s="36" t="s">
        <v>70</v>
      </c>
      <c r="D23" s="37">
        <v>215</v>
      </c>
      <c r="E23" s="38">
        <v>5.5832844E-2</v>
      </c>
      <c r="F23" s="37"/>
      <c r="G23" s="38"/>
    </row>
    <row r="24" spans="2:7" x14ac:dyDescent="0.25">
      <c r="B24" s="50"/>
      <c r="C24" s="6" t="s">
        <v>71</v>
      </c>
      <c r="D24" s="7">
        <v>731</v>
      </c>
      <c r="E24" s="23">
        <v>0.18983167000000001</v>
      </c>
      <c r="F24" s="7"/>
      <c r="G24" s="23"/>
    </row>
    <row r="25" spans="2:7" x14ac:dyDescent="0.25">
      <c r="B25" s="50"/>
      <c r="C25" s="6" t="s">
        <v>72</v>
      </c>
      <c r="D25" s="7">
        <v>90</v>
      </c>
      <c r="E25" s="23">
        <v>2.3371888E-2</v>
      </c>
      <c r="F25" s="7"/>
      <c r="G25" s="23"/>
    </row>
    <row r="26" spans="2:7" x14ac:dyDescent="0.25">
      <c r="B26" s="50"/>
      <c r="C26" s="6" t="s">
        <v>73</v>
      </c>
      <c r="D26" s="7">
        <v>13</v>
      </c>
      <c r="E26" s="23">
        <v>3.3759390000000001E-3</v>
      </c>
      <c r="F26" s="7"/>
      <c r="G26" s="23"/>
    </row>
    <row r="27" spans="2:7" x14ac:dyDescent="0.25">
      <c r="B27" s="50"/>
      <c r="C27" s="6" t="s">
        <v>74</v>
      </c>
      <c r="D27" s="7">
        <v>96</v>
      </c>
      <c r="E27" s="23">
        <v>2.4930014E-2</v>
      </c>
      <c r="F27" s="7"/>
      <c r="G27" s="23"/>
    </row>
    <row r="28" spans="2:7" x14ac:dyDescent="0.25">
      <c r="B28" s="50"/>
      <c r="C28" s="6" t="s">
        <v>75</v>
      </c>
      <c r="D28" s="7">
        <v>4</v>
      </c>
      <c r="E28" s="23">
        <v>1.03875E-3</v>
      </c>
      <c r="F28" s="7"/>
      <c r="G28" s="23"/>
    </row>
    <row r="29" spans="2:7" x14ac:dyDescent="0.25">
      <c r="B29" s="50"/>
      <c r="C29" s="6" t="s">
        <v>76</v>
      </c>
      <c r="D29" s="7">
        <v>9</v>
      </c>
      <c r="E29" s="23">
        <v>2.337188E-3</v>
      </c>
      <c r="F29" s="7"/>
      <c r="G29" s="23"/>
    </row>
    <row r="30" spans="2:7" x14ac:dyDescent="0.25">
      <c r="B30" s="50"/>
      <c r="C30" s="6" t="s">
        <v>77</v>
      </c>
      <c r="D30" s="7">
        <v>10047</v>
      </c>
      <c r="E30" s="23">
        <v>2.6091000000000002</v>
      </c>
      <c r="F30" s="7"/>
      <c r="G30" s="23"/>
    </row>
    <row r="31" spans="2:7" x14ac:dyDescent="0.25">
      <c r="B31" s="50"/>
      <c r="C31" s="6" t="s">
        <v>78</v>
      </c>
      <c r="D31" s="7">
        <v>1067</v>
      </c>
      <c r="E31" s="23">
        <v>0.27708672000000001</v>
      </c>
      <c r="F31" s="7"/>
      <c r="G31" s="23"/>
    </row>
    <row r="32" spans="2:7" x14ac:dyDescent="0.25">
      <c r="B32" s="50"/>
      <c r="C32" s="6" t="s">
        <v>79</v>
      </c>
      <c r="D32" s="7">
        <v>557</v>
      </c>
      <c r="E32" s="23">
        <v>0.14464601899999999</v>
      </c>
      <c r="F32" s="7"/>
      <c r="G32" s="23"/>
    </row>
    <row r="33" spans="2:7" x14ac:dyDescent="0.25">
      <c r="B33" s="50"/>
      <c r="C33" s="6" t="s">
        <v>80</v>
      </c>
      <c r="D33" s="7">
        <v>294</v>
      </c>
      <c r="E33" s="23">
        <v>7.6348167999999994E-2</v>
      </c>
      <c r="F33" s="7"/>
      <c r="G33" s="23"/>
    </row>
    <row r="34" spans="2:7" x14ac:dyDescent="0.25">
      <c r="B34" s="50"/>
      <c r="C34" s="6" t="s">
        <v>81</v>
      </c>
      <c r="D34" s="7">
        <v>216</v>
      </c>
      <c r="E34" s="23">
        <v>5.6092531000000001E-2</v>
      </c>
      <c r="F34" s="7"/>
      <c r="G34" s="23"/>
    </row>
    <row r="35" spans="2:7" x14ac:dyDescent="0.25">
      <c r="B35" s="50"/>
      <c r="C35" s="6" t="s">
        <v>82</v>
      </c>
      <c r="D35" s="7">
        <v>2</v>
      </c>
      <c r="E35" s="23">
        <v>5.1937499999999998E-4</v>
      </c>
      <c r="F35" s="7"/>
      <c r="G35" s="23"/>
    </row>
    <row r="36" spans="2:7" x14ac:dyDescent="0.25">
      <c r="B36" s="50"/>
      <c r="C36" s="6" t="s">
        <v>83</v>
      </c>
      <c r="D36" s="7">
        <v>621</v>
      </c>
      <c r="E36" s="23">
        <v>0.16126602900000001</v>
      </c>
      <c r="F36" s="7"/>
      <c r="G36" s="23"/>
    </row>
    <row r="37" spans="2:7" ht="15.75" thickBot="1" x14ac:dyDescent="0.3">
      <c r="B37" s="51"/>
      <c r="C37" s="29" t="s">
        <v>488</v>
      </c>
      <c r="D37" s="54"/>
      <c r="E37" s="55"/>
      <c r="F37" s="30">
        <v>13962</v>
      </c>
      <c r="G37" s="31">
        <v>3.6257589370000001</v>
      </c>
    </row>
    <row r="38" spans="2:7" x14ac:dyDescent="0.25">
      <c r="B38" s="50" t="s">
        <v>115</v>
      </c>
      <c r="C38" s="26" t="s">
        <v>116</v>
      </c>
      <c r="D38" s="27">
        <v>3949</v>
      </c>
      <c r="E38" s="28">
        <v>1.02550652</v>
      </c>
      <c r="F38" s="27"/>
      <c r="G38" s="28"/>
    </row>
    <row r="39" spans="2:7" x14ac:dyDescent="0.25">
      <c r="B39" s="50"/>
      <c r="C39" s="6" t="s">
        <v>84</v>
      </c>
      <c r="D39" s="7">
        <v>31113</v>
      </c>
      <c r="E39" s="23">
        <v>8.0796617820000005</v>
      </c>
      <c r="F39" s="7"/>
      <c r="G39" s="23"/>
    </row>
    <row r="40" spans="2:7" x14ac:dyDescent="0.25">
      <c r="B40" s="53"/>
      <c r="C40" s="6" t="s">
        <v>117</v>
      </c>
      <c r="D40" s="7">
        <v>3184</v>
      </c>
      <c r="E40" s="23">
        <v>0.82684546999999997</v>
      </c>
      <c r="F40" s="7"/>
      <c r="G40" s="23"/>
    </row>
    <row r="41" spans="2:7" x14ac:dyDescent="0.25">
      <c r="B41" s="25" t="s">
        <v>118</v>
      </c>
      <c r="C41" s="6"/>
      <c r="D41" s="7">
        <v>60101</v>
      </c>
      <c r="E41" s="23">
        <v>15.607487314</v>
      </c>
      <c r="F41" s="7"/>
      <c r="G41" s="23"/>
    </row>
    <row r="42" spans="2:7" ht="15.75" thickBot="1" x14ac:dyDescent="0.3">
      <c r="B42" s="40" t="s">
        <v>119</v>
      </c>
      <c r="C42" s="29" t="s">
        <v>488</v>
      </c>
      <c r="D42" s="30"/>
      <c r="E42" s="31"/>
      <c r="F42" s="30">
        <v>98347</v>
      </c>
      <c r="G42" s="31">
        <v>25.539501088000002</v>
      </c>
    </row>
    <row r="43" spans="2:7" x14ac:dyDescent="0.25">
      <c r="B43" s="50" t="s">
        <v>120</v>
      </c>
      <c r="C43" s="41" t="s">
        <v>85</v>
      </c>
      <c r="D43" s="27">
        <v>1478</v>
      </c>
      <c r="E43" s="28">
        <v>0.38381834300000001</v>
      </c>
      <c r="F43" s="27"/>
      <c r="G43" s="28"/>
    </row>
    <row r="44" spans="2:7" x14ac:dyDescent="0.25">
      <c r="B44" s="50"/>
      <c r="C44" s="42" t="s">
        <v>319</v>
      </c>
      <c r="D44" s="7">
        <v>764</v>
      </c>
      <c r="E44" s="23">
        <v>0.198401362</v>
      </c>
      <c r="F44" s="7"/>
      <c r="G44" s="23"/>
    </row>
    <row r="45" spans="2:7" x14ac:dyDescent="0.25">
      <c r="B45" s="53"/>
      <c r="C45" s="43" t="s">
        <v>320</v>
      </c>
      <c r="D45" s="7">
        <v>721</v>
      </c>
      <c r="E45" s="23">
        <v>0.18723479300000001</v>
      </c>
      <c r="F45" s="7"/>
      <c r="G45" s="23"/>
    </row>
    <row r="46" spans="2:7" x14ac:dyDescent="0.25">
      <c r="B46" s="25" t="s">
        <v>121</v>
      </c>
      <c r="C46" s="6"/>
      <c r="D46" s="7">
        <v>107707</v>
      </c>
      <c r="E46" s="23">
        <v>27.970177469999999</v>
      </c>
      <c r="F46" s="7"/>
      <c r="G46" s="23"/>
    </row>
    <row r="47" spans="2:7" ht="15.75" thickBot="1" x14ac:dyDescent="0.3">
      <c r="B47" s="40" t="s">
        <v>122</v>
      </c>
      <c r="C47" s="29" t="s">
        <v>488</v>
      </c>
      <c r="D47" s="30"/>
      <c r="E47" s="31"/>
      <c r="F47" s="30">
        <v>110670</v>
      </c>
      <c r="G47" s="31">
        <v>28.739631970000001</v>
      </c>
    </row>
    <row r="48" spans="2:7" s="1" customFormat="1" ht="18.75" customHeight="1" thickBot="1" x14ac:dyDescent="0.3">
      <c r="B48" s="40"/>
      <c r="C48" s="29" t="s">
        <v>489</v>
      </c>
      <c r="D48" s="30"/>
      <c r="E48" s="31"/>
      <c r="F48" s="44">
        <f>SUM(F1:F47)</f>
        <v>385078</v>
      </c>
      <c r="G48" s="44">
        <f>SUM(G1:G47)</f>
        <v>99.999999998000007</v>
      </c>
    </row>
  </sheetData>
  <mergeCells count="6">
    <mergeCell ref="D37:E37"/>
    <mergeCell ref="B5:B13"/>
    <mergeCell ref="B14:B21"/>
    <mergeCell ref="B23:B37"/>
    <mergeCell ref="B38:B40"/>
    <mergeCell ref="B43:B4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SQL Setup</vt:lpstr>
      <vt:lpstr>SQL Views</vt:lpstr>
      <vt:lpstr>SQL Results</vt:lpstr>
      <vt:lpstr>R1</vt:lpstr>
      <vt:lpstr>R2</vt:lpstr>
      <vt:lpstr>R3</vt:lpstr>
      <vt:lpstr>R4</vt:lpstr>
      <vt:lpstr>R5</vt:lpstr>
      <vt:lpstr>busca03</vt:lpstr>
      <vt:lpstr>busca04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Adriano Carvalho</cp:lastModifiedBy>
  <cp:lastPrinted>2016-05-12T15:23:20Z</cp:lastPrinted>
  <dcterms:created xsi:type="dcterms:W3CDTF">2015-08-27T17:46:19Z</dcterms:created>
  <dcterms:modified xsi:type="dcterms:W3CDTF">2016-05-18T18:31:22Z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4e578b44-377e-4808-9792-ab5d05449dcd</vt:lpwstr>
  </property>
</Properties>
</file>