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GitHub\genie-search-resources\tutorial resources\"/>
    </mc:Choice>
  </mc:AlternateContent>
  <xr:revisionPtr revIDLastSave="0" documentId="13_ncr:1_{AAF5AC74-F2EC-443F-BA31-8A177641F0F9}" xr6:coauthVersionLast="45" xr6:coauthVersionMax="45" xr10:uidLastSave="{00000000-0000-0000-0000-000000000000}"/>
  <bookViews>
    <workbookView xWindow="-120" yWindow="-120" windowWidth="29040" windowHeight="15840" xr2:uid="{00000000-000D-0000-FFFF-FFFF00000000}"/>
  </bookViews>
  <sheets>
    <sheet name="Tutori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3" i="1" l="1"/>
  <c r="L103" i="1"/>
  <c r="H120" i="1"/>
  <c r="L120" i="1"/>
  <c r="H131" i="1"/>
  <c r="L131" i="1"/>
  <c r="H100" i="1" l="1"/>
  <c r="L100" i="1"/>
  <c r="H99" i="1"/>
  <c r="H98" i="1"/>
  <c r="H97" i="1"/>
  <c r="H95" i="1"/>
  <c r="L95" i="1"/>
  <c r="L97" i="1"/>
  <c r="L98" i="1"/>
  <c r="L99" i="1"/>
  <c r="H94" i="1" l="1"/>
  <c r="L94" i="1"/>
  <c r="H3" i="1" l="1"/>
  <c r="L3" i="1"/>
  <c r="L138" i="1" l="1"/>
  <c r="H137" i="1"/>
  <c r="L137" i="1"/>
  <c r="L136" i="1"/>
  <c r="H124" i="1" l="1"/>
  <c r="H125" i="1"/>
  <c r="L125" i="1"/>
  <c r="L126" i="1"/>
  <c r="L132" i="1"/>
  <c r="L133" i="1"/>
  <c r="H133" i="1"/>
  <c r="H132" i="1"/>
  <c r="H121" i="1"/>
  <c r="L121" i="1"/>
  <c r="L111" i="1"/>
  <c r="L113" i="1"/>
  <c r="L114" i="1"/>
  <c r="L91" i="1"/>
  <c r="L9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9" i="1"/>
  <c r="H40" i="1"/>
  <c r="H41" i="1"/>
  <c r="H42" i="1"/>
  <c r="H46" i="1"/>
  <c r="H47" i="1"/>
  <c r="H48" i="1"/>
  <c r="H49" i="1"/>
  <c r="H50" i="1"/>
  <c r="H51" i="1"/>
  <c r="H52" i="1"/>
  <c r="H53" i="1"/>
  <c r="H54" i="1"/>
  <c r="H55" i="1"/>
  <c r="H56" i="1"/>
  <c r="H57" i="1"/>
  <c r="H58" i="1"/>
  <c r="H59" i="1"/>
  <c r="H60" i="1"/>
  <c r="H61" i="1"/>
  <c r="H69" i="1"/>
  <c r="H74" i="1"/>
  <c r="H79" i="1"/>
  <c r="H80" i="1"/>
  <c r="H81" i="1"/>
  <c r="H84" i="1"/>
  <c r="H85" i="1"/>
  <c r="H86" i="1"/>
  <c r="H87" i="1"/>
  <c r="H88" i="1"/>
  <c r="H89" i="1"/>
  <c r="H96" i="1"/>
  <c r="H101" i="1"/>
  <c r="H102" i="1"/>
  <c r="H105" i="1"/>
  <c r="H106" i="1"/>
  <c r="H104" i="1"/>
  <c r="H108" i="1"/>
  <c r="H110" i="1"/>
  <c r="H109" i="1"/>
  <c r="H112" i="1"/>
  <c r="H107" i="1"/>
  <c r="H115" i="1"/>
  <c r="H116" i="1"/>
  <c r="H117" i="1"/>
  <c r="H118" i="1"/>
  <c r="H119" i="1"/>
  <c r="H127" i="1"/>
  <c r="H129" i="1"/>
  <c r="H128" i="1"/>
  <c r="H130" i="1"/>
  <c r="H122" i="1"/>
  <c r="H123" i="1"/>
  <c r="H134" i="1"/>
  <c r="H135" i="1"/>
  <c r="L79" i="1"/>
  <c r="O5" i="1" l="1"/>
  <c r="O6" i="1"/>
  <c r="O7" i="1"/>
  <c r="O8" i="1"/>
  <c r="O9" i="1"/>
  <c r="O10" i="1"/>
  <c r="O11" i="1"/>
  <c r="O4" i="1"/>
  <c r="O14" i="1" l="1"/>
  <c r="O15" i="1" l="1"/>
  <c r="O16" i="1"/>
  <c r="O17" i="1"/>
  <c r="O18" i="1"/>
  <c r="O19" i="1"/>
  <c r="P20" i="1"/>
  <c r="E1" i="1"/>
  <c r="H35" i="1" l="1"/>
  <c r="H43" i="1"/>
  <c r="H63" i="1"/>
  <c r="H67" i="1"/>
  <c r="H71" i="1"/>
  <c r="H83" i="1"/>
  <c r="H38" i="1"/>
  <c r="H62" i="1"/>
  <c r="H82" i="1"/>
  <c r="H36" i="1"/>
  <c r="H64" i="1"/>
  <c r="H68" i="1"/>
  <c r="H72" i="1"/>
  <c r="H34" i="1"/>
  <c r="H66" i="1"/>
  <c r="H90" i="1"/>
  <c r="H37" i="1"/>
  <c r="H44" i="1"/>
  <c r="H65" i="1"/>
  <c r="H73" i="1"/>
  <c r="H70" i="1"/>
  <c r="O20" i="1"/>
  <c r="P21" i="1"/>
  <c r="H138" i="1" s="1"/>
  <c r="H126" i="1" l="1"/>
  <c r="H136" i="1"/>
  <c r="H114" i="1"/>
  <c r="H113" i="1"/>
  <c r="H111" i="1"/>
  <c r="H91" i="1"/>
  <c r="H93" i="1"/>
  <c r="H92" i="1"/>
  <c r="H75" i="1"/>
  <c r="H45" i="1"/>
  <c r="H76" i="1"/>
  <c r="H78" i="1"/>
  <c r="H77" i="1"/>
  <c r="O21" i="1"/>
  <c r="L134" i="1"/>
  <c r="L115" i="1"/>
  <c r="L87" i="1"/>
  <c r="L74" i="1"/>
  <c r="L62" i="1"/>
  <c r="L50" i="1"/>
  <c r="L38" i="1"/>
  <c r="L26" i="1"/>
  <c r="L10" i="1"/>
  <c r="L118" i="1"/>
  <c r="L102" i="1"/>
  <c r="L69" i="1"/>
  <c r="L5" i="1"/>
  <c r="L119" i="1"/>
  <c r="L105" i="1"/>
  <c r="L83" i="1"/>
  <c r="L70" i="1"/>
  <c r="L58" i="1"/>
  <c r="L46" i="1"/>
  <c r="L34" i="1"/>
  <c r="L22" i="1"/>
  <c r="L14" i="1"/>
  <c r="L128" i="1"/>
  <c r="L108" i="1"/>
  <c r="L86" i="1"/>
  <c r="L77" i="1"/>
  <c r="L65" i="1"/>
  <c r="L57" i="1"/>
  <c r="L49" i="1"/>
  <c r="L41" i="1"/>
  <c r="L33" i="1"/>
  <c r="L21" i="1"/>
  <c r="L13" i="1"/>
  <c r="L117" i="1"/>
  <c r="L104" i="1"/>
  <c r="L89" i="1"/>
  <c r="L81" i="1"/>
  <c r="L76" i="1"/>
  <c r="L72" i="1"/>
  <c r="L68" i="1"/>
  <c r="L64" i="1"/>
  <c r="L60" i="1"/>
  <c r="L56" i="1"/>
  <c r="L52" i="1"/>
  <c r="L48" i="1"/>
  <c r="L45" i="1"/>
  <c r="L40" i="1"/>
  <c r="L36" i="1"/>
  <c r="L32" i="1"/>
  <c r="L28" i="1"/>
  <c r="L24" i="1"/>
  <c r="L20" i="1"/>
  <c r="L16" i="1"/>
  <c r="L12" i="1"/>
  <c r="L8" i="1"/>
  <c r="L4" i="1"/>
  <c r="L130" i="1"/>
  <c r="L110" i="1"/>
  <c r="L93" i="1"/>
  <c r="L78" i="1"/>
  <c r="L66" i="1"/>
  <c r="L54" i="1"/>
  <c r="L42" i="1"/>
  <c r="L30" i="1"/>
  <c r="L18" i="1"/>
  <c r="L6" i="1"/>
  <c r="L124" i="1"/>
  <c r="L107" i="1"/>
  <c r="L90" i="1"/>
  <c r="L82" i="1"/>
  <c r="L73" i="1"/>
  <c r="L61" i="1"/>
  <c r="L53" i="1"/>
  <c r="L44" i="1"/>
  <c r="L37" i="1"/>
  <c r="L29" i="1"/>
  <c r="L25" i="1"/>
  <c r="L17" i="1"/>
  <c r="L9" i="1"/>
  <c r="L123" i="1"/>
  <c r="L129" i="1"/>
  <c r="L112" i="1"/>
  <c r="L101" i="1"/>
  <c r="L85" i="1"/>
  <c r="L135" i="1"/>
  <c r="L122" i="1"/>
  <c r="L127" i="1"/>
  <c r="L116" i="1"/>
  <c r="L109" i="1"/>
  <c r="L106" i="1"/>
  <c r="L96" i="1"/>
  <c r="L88" i="1"/>
  <c r="L84" i="1"/>
  <c r="L80" i="1"/>
  <c r="L75" i="1"/>
  <c r="L71" i="1"/>
  <c r="L67" i="1"/>
  <c r="L63" i="1"/>
  <c r="L59" i="1"/>
  <c r="L55" i="1"/>
  <c r="L51" i="1"/>
  <c r="L47" i="1"/>
  <c r="L43" i="1"/>
  <c r="L39" i="1"/>
  <c r="L35" i="1"/>
  <c r="L31" i="1"/>
  <c r="L27" i="1"/>
  <c r="L23" i="1"/>
  <c r="L19" i="1"/>
  <c r="L15" i="1"/>
  <c r="L11" i="1"/>
  <c r="L7" i="1"/>
</calcChain>
</file>

<file path=xl/sharedStrings.xml><?xml version="1.0" encoding="utf-8"?>
<sst xmlns="http://schemas.openxmlformats.org/spreadsheetml/2006/main" count="810" uniqueCount="231">
  <si>
    <t>Baixar os códigos-fonte dos projetos</t>
  </si>
  <si>
    <t>Construir a infraestrutura Sourcerer para os projetos</t>
  </si>
  <si>
    <t>Indexar os projetos no Solr</t>
  </si>
  <si>
    <t>Configurar o ambiente para o repositório</t>
  </si>
  <si>
    <t>Extender o BD dos projetos com interface-metrics</t>
  </si>
  <si>
    <t>Executar o i-code-genie sobre o repositório criado</t>
  </si>
  <si>
    <t>Path</t>
  </si>
  <si>
    <t>Arquivo</t>
  </si>
  <si>
    <t>Instalar o Eclipse Mars</t>
  </si>
  <si>
    <t>Descrição</t>
  </si>
  <si>
    <t>No Eclipse: Help -&gt; Eclipse Marketplace -&gt; busque por "pde"</t>
  </si>
  <si>
    <t>Instalar o Plug-in Development Environment (PDE) no Eclipse</t>
  </si>
  <si>
    <t>Criar [eclipse-path]</t>
  </si>
  <si>
    <t>Exemplo: C:\Dev\eclipse\eclipse-java-mars-2-win32-x86_64</t>
  </si>
  <si>
    <t>Criar [sourcerer-path]</t>
  </si>
  <si>
    <t>Exemplo: C:\Dev\workspaces\eclipse-java-mars-2-win32-x86_64\Sourcerer-master</t>
  </si>
  <si>
    <t>Sourcerer-master.zip</t>
  </si>
  <si>
    <t>Importar os Projetos do Sourcerer no Eclipse</t>
  </si>
  <si>
    <t>No Eclipse: File -&gt; Import -&gt; General -&gt; Existing Projects into Workspace</t>
  </si>
  <si>
    <t>Detalhe</t>
  </si>
  <si>
    <t>Geralmente de um HD externo de algum membro do grupo de pesquisa</t>
  </si>
  <si>
    <t>Criar [repo-path]</t>
  </si>
  <si>
    <t>Iniciar o Mysql</t>
  </si>
  <si>
    <t>mysql_start.bat</t>
  </si>
  <si>
    <t>Obter [sourcerer_portable]</t>
  </si>
  <si>
    <t>[sourcerer_portable]</t>
  </si>
  <si>
    <t>No Eclipse</t>
  </si>
  <si>
    <t>Rodar: Step 1 - Extractor Lib.launch</t>
  </si>
  <si>
    <t>Rodar: Step 2 - Extractor.launch</t>
  </si>
  <si>
    <t>Rodar: Step 3 - Repackage Extractor.launch</t>
  </si>
  <si>
    <t>No [eclipse-path]</t>
  </si>
  <si>
    <t>Alterar o formato de Data/hora do Sistem Operacional para o Inglês</t>
  </si>
  <si>
    <t>Rodar: Database.launch</t>
  </si>
  <si>
    <t>Definir nome do novo repositório [novo_repo]</t>
  </si>
  <si>
    <t>Criar o database no Mysql para o novo repositório: [novo_repo]</t>
  </si>
  <si>
    <t>Substituir argumento: --extract-maven-jar por: --extract-project-jars</t>
  </si>
  <si>
    <t>Criar o arquivo de notas do novo repositório</t>
  </si>
  <si>
    <t>Arquivos de Build do Sourcerer: Configurar output dos logs para ca</t>
  </si>
  <si>
    <t>Para cada arquivo *.launch</t>
  </si>
  <si>
    <t>A</t>
  </si>
  <si>
    <t>B</t>
  </si>
  <si>
    <t>C</t>
  </si>
  <si>
    <t>D</t>
  </si>
  <si>
    <t>E</t>
  </si>
  <si>
    <t>F</t>
  </si>
  <si>
    <t>Nr</t>
  </si>
  <si>
    <t>Etapa</t>
  </si>
  <si>
    <t>Atividade</t>
  </si>
  <si>
    <t>St</t>
  </si>
  <si>
    <t>ok</t>
  </si>
  <si>
    <t>Instalar o Eclipse</t>
  </si>
  <si>
    <t>Criar [eclipse-mars-path]</t>
  </si>
  <si>
    <t>No [eclipse-mars-path]</t>
  </si>
  <si>
    <t>Exemplo: C:\Dev\eclipse\sts-4.1.2.RELEASE</t>
  </si>
  <si>
    <t>https://github.com/unifesp-seg/github-downloader</t>
  </si>
  <si>
    <t>Checkout do Projeto github-downloader</t>
  </si>
  <si>
    <t>Importar o Projeto github-downloader</t>
  </si>
  <si>
    <t>Parar o Mysql</t>
  </si>
  <si>
    <t>Configurar o Projeto</t>
  </si>
  <si>
    <t>config.properties</t>
  </si>
  <si>
    <t>br.unifesp.ppgcc.githubdownloader.interfaces.daemon.Main (1)</t>
  </si>
  <si>
    <t>br.unifesp.ppgcc.githubdownloader.interfaces.daemon.Main (2)</t>
  </si>
  <si>
    <t>Baixar os projetos do GitHub</t>
  </si>
  <si>
    <t>Descompactar os projetos baixados</t>
  </si>
  <si>
    <t>Converter os projetos descompactados para o padrão do Sourcerer</t>
  </si>
  <si>
    <t>....daemon.ConvertToSorcererCrawledFormatMain.java</t>
  </si>
  <si>
    <t>Para pasta: [repo-path]\crawled-projects</t>
  </si>
  <si>
    <t>Print</t>
  </si>
  <si>
    <t>Root</t>
  </si>
  <si>
    <t>[sourcerer_portable]\repositories\[novo_repo]</t>
  </si>
  <si>
    <t>[novo_repo]</t>
  </si>
  <si>
    <t>[repo-path]</t>
  </si>
  <si>
    <t>[eclipse-path]</t>
  </si>
  <si>
    <t>[eclipse-mars-path]</t>
  </si>
  <si>
    <t>[sourcerer-path]</t>
  </si>
  <si>
    <t>Link</t>
  </si>
  <si>
    <t>tools\Windows</t>
  </si>
  <si>
    <t>tools</t>
  </si>
  <si>
    <t>bin\launch\java-tools\database</t>
  </si>
  <si>
    <t>bin\launch\java-tools\extractor</t>
  </si>
  <si>
    <t>bin\launch\tutorial</t>
  </si>
  <si>
    <t>repositories</t>
  </si>
  <si>
    <t>[novo_repo_notes]</t>
  </si>
  <si>
    <t>No Eclipse: Window -&gt; Preferences -&gt; Ant -&gt; Runtime -&gt; Add External JARs...</t>
  </si>
  <si>
    <t>Alterar linha 17 do arquivo: Step 4.3 - Extract Jars.launch</t>
  </si>
  <si>
    <t>Atualizar o Projeto extractor para tirar os erros do Projeto bin</t>
  </si>
  <si>
    <t>Iniciar o Tomcat</t>
  </si>
  <si>
    <t>tomcat_startup.bat</t>
  </si>
  <si>
    <t>Configurar o path do Solr no Tomcat</t>
  </si>
  <si>
    <t>apache-tomcat-7.0.16\conf\Catalina\localhost</t>
  </si>
  <si>
    <t>solr-repo</t>
  </si>
  <si>
    <t>Configuração e schema do Solr</t>
  </si>
  <si>
    <t>Atualizar o path para indexação do Solr</t>
  </si>
  <si>
    <t>solr-repo\conf</t>
  </si>
  <si>
    <t>solrconfig.xml -&gt; linha 99: [repo_path]/solr-repo/data</t>
  </si>
  <si>
    <t>Instalar JDK 7</t>
  </si>
  <si>
    <t>jdk-7u80-windows-x64.exe</t>
  </si>
  <si>
    <t>Versão compatível com o Solr no Tomcat</t>
  </si>
  <si>
    <t>Ex: C:\Program Files\Java\jdk1.7.0_80</t>
  </si>
  <si>
    <t>Setar variável de ambiente JAVA_HOME: DEVE ser JDK 7</t>
  </si>
  <si>
    <t>Alterar para Indexar todos os tipos de projetos extraídos no SourcererDB</t>
  </si>
  <si>
    <t>CodeGenieIndexBuilder.java</t>
  </si>
  <si>
    <t>infrastructure\tools\java\indexer\src\edu\uci\ics\sourcerer\tools\java\indexer\internal</t>
  </si>
  <si>
    <t>[eclipse-mars-path] -&gt; Projeto indexer: comentar linha 59</t>
  </si>
  <si>
    <t>Configurar a execução do indexador</t>
  </si>
  <si>
    <t>infrastructure\tools\java\indexer\src\edu\uci\ics\sourcerer\tools\java\indexer</t>
  </si>
  <si>
    <t>Main.java</t>
  </si>
  <si>
    <t>[eclipse-mars-path] -&gt; Projeto indexer: inserir código do Detalhe antes da linha 49</t>
  </si>
  <si>
    <t>Executar a indexação</t>
  </si>
  <si>
    <t>[eclipse-mars-path] -&gt; Projeto indexer</t>
  </si>
  <si>
    <t>[eclipse-mars-path] -&gt; Projeto indexer: substituir nome do DB [novo_repo]</t>
  </si>
  <si>
    <t>Verificar a criação dos dados de indexação</t>
  </si>
  <si>
    <t>solr-repo/data/index</t>
  </si>
  <si>
    <t>https://github.com/unifesp-seg/i-code-genie</t>
  </si>
  <si>
    <t>Importar o Projeto i-code-genie</t>
  </si>
  <si>
    <t>Configurar o i-code-genie</t>
  </si>
  <si>
    <t>[github-projects]</t>
  </si>
  <si>
    <t>genie-search-resources\solr-repo</t>
  </si>
  <si>
    <t>i-code-genie</t>
  </si>
  <si>
    <t>Abrir o Eclipse</t>
  </si>
  <si>
    <t>i-code-genie\src\main\resources</t>
  </si>
  <si>
    <t>geniesearchapi.properties</t>
  </si>
  <si>
    <t>Rodar o i-code-genie</t>
  </si>
  <si>
    <t>Checkout do Projeto genie-search-api</t>
  </si>
  <si>
    <t>https://github.com/unifesp-seg/genie-search-api</t>
  </si>
  <si>
    <t>Importar o Projeto genie-search-api</t>
  </si>
  <si>
    <t>genie-search-api</t>
  </si>
  <si>
    <t>Configurar o path do Maven para o deploy</t>
  </si>
  <si>
    <t>genie-search-api\deploy</t>
  </si>
  <si>
    <t>build.xml</t>
  </si>
  <si>
    <t>Executar o build.xml</t>
  </si>
  <si>
    <t>No Eclipse: build.xml</t>
  </si>
  <si>
    <t>Checkout do Projeto i-code-genie</t>
  </si>
  <si>
    <t>No Eclipse: Como Spring Boot App</t>
  </si>
  <si>
    <t>Verificar se o i-code-genie está no ar</t>
  </si>
  <si>
    <t>http://localhost:8082</t>
  </si>
  <si>
    <t>A tomadinha tem que está azul</t>
  </si>
  <si>
    <t>Importar o Projeto interface-metrics</t>
  </si>
  <si>
    <t>Configurar o interface-metrics</t>
  </si>
  <si>
    <t>interface-metrics\src\main\resources</t>
  </si>
  <si>
    <t>Mysql Client (Navcat)</t>
  </si>
  <si>
    <t>interface-metrics\src\site</t>
  </si>
  <si>
    <t>1. pre execution tool - DDL.sql</t>
  </si>
  <si>
    <t>2. pre execution tool - Setup.sql</t>
  </si>
  <si>
    <t>Rodar o interface-metrics</t>
  </si>
  <si>
    <t>No Eclipse: InterfaceMetricsMain.java</t>
  </si>
  <si>
    <t>Rodar script sql: 1. pre execution tool - DDL.sql</t>
  </si>
  <si>
    <t>Rodar script sql: 2. pre execution tool - Setup.sql</t>
  </si>
  <si>
    <t>G</t>
  </si>
  <si>
    <t>Alterar o formato de Data/hora do Sistem Operacional</t>
  </si>
  <si>
    <t>É melhor que a separação de nomes seja feita com _</t>
  </si>
  <si>
    <t>Criar pasta no [repo-path]</t>
  </si>
  <si>
    <t>crawled-projects</t>
  </si>
  <si>
    <t>extracted-projects</t>
  </si>
  <si>
    <t>db-import-output</t>
  </si>
  <si>
    <t>console-logs</t>
  </si>
  <si>
    <t>mysql\data</t>
  </si>
  <si>
    <t>H</t>
  </si>
  <si>
    <t>Instalar ferramentas</t>
  </si>
  <si>
    <t>Instalar o JDK 8</t>
  </si>
  <si>
    <t>Para o Tomcat</t>
  </si>
  <si>
    <t>Mover ou os códigos-fontes dos projetos no Padrão do Sourcerer</t>
  </si>
  <si>
    <t>genie-search-resources\tutorial resources</t>
  </si>
  <si>
    <t>Copiar novo_repo_notes.xlsx</t>
  </si>
  <si>
    <t>Para: [novo_repo]_notes.xlsx</t>
  </si>
  <si>
    <t>Etapa2</t>
  </si>
  <si>
    <t>Abrir o Eclipse Mars</t>
  </si>
  <si>
    <t>Configurar: tutorial-extraction.properties</t>
  </si>
  <si>
    <t>Configurar: tutorial-db.properties</t>
  </si>
  <si>
    <t>tutorial-extraction.properties</t>
  </si>
  <si>
    <t>tutorial-db.properties</t>
  </si>
  <si>
    <t>Step 1 - Calculate Repository Statistics.launch</t>
  </si>
  <si>
    <t>Configurar output dos logs</t>
  </si>
  <si>
    <t>Step 2 - Test Extractor.launch</t>
  </si>
  <si>
    <t>Step 3 - Aggregate Jar Files.launch</t>
  </si>
  <si>
    <t>Step 4.1 - Add Java Libraries to Repo.launch</t>
  </si>
  <si>
    <t>Step 4.2 - Extract Libraries.launch</t>
  </si>
  <si>
    <t>Step 4.3 - Extract Jars.launch</t>
  </si>
  <si>
    <t>Step 4.4 - Extract Projects.launch</t>
  </si>
  <si>
    <t>Step 5.1 - Initialize DB.launch</t>
  </si>
  <si>
    <t>Step 5.2 - Import Libraries.launch</t>
  </si>
  <si>
    <t>Step 5.3 - Import Jars.launch</t>
  </si>
  <si>
    <t>Step 5.4 - Import Projects.launch</t>
  </si>
  <si>
    <t>Rodar arquivos de Build do Sourcerer</t>
  </si>
  <si>
    <t>Note - Preencher a tabela: Infraestrutura Sourcerer</t>
  </si>
  <si>
    <t>Note - Preencher as tabelas: Folders</t>
  </si>
  <si>
    <t>Note - Preencher as tabelas: Etapas</t>
  </si>
  <si>
    <t>Ativ.</t>
  </si>
  <si>
    <t>Verificar se o Solr está no ar apontando para o caminho do repositório</t>
  </si>
  <si>
    <t>Etapa D</t>
  </si>
  <si>
    <t>Etapas A, B e C</t>
  </si>
  <si>
    <t>Note - Preencher as tabelas: Root, Machine config e Etapas</t>
  </si>
  <si>
    <t>Etapa E</t>
  </si>
  <si>
    <t>Etapa F</t>
  </si>
  <si>
    <t>Note - Preencher as tabelas: Tabelas interface-metrics</t>
  </si>
  <si>
    <t>Note - Preencher as tabelas: Tabelas Sourcerer</t>
  </si>
  <si>
    <t>http://localhost:8080/solr/admin/stats.jsp</t>
  </si>
  <si>
    <t>Rodar script sql: 3. pre execution tool - Views.sql</t>
  </si>
  <si>
    <t>Rodar script sql: 4. post execution tool - DML.sql</t>
  </si>
  <si>
    <t>3. pre execution tool - Views.sql</t>
  </si>
  <si>
    <t>4. post execution tool - DML.sql</t>
  </si>
  <si>
    <t>Rodar DUAS VEZES os casos de teste do interface-metrics</t>
  </si>
  <si>
    <t>No Eclipse: InterfaceMetricsMainTest.java (realiza o processamento na 1ª VEZ)</t>
  </si>
  <si>
    <t>Configurar o genie-search-api para rodar o teste</t>
  </si>
  <si>
    <t>genie-search-api\src\test\resources</t>
  </si>
  <si>
    <t>Se o for "genie_search_api_test": Rodar os casos de teste</t>
  </si>
  <si>
    <t>Configurar o genie-search-api</t>
  </si>
  <si>
    <t>Rodar os casos de teste para validação do [novo_repo_notes]</t>
  </si>
  <si>
    <t>Etapa G</t>
  </si>
  <si>
    <t>No Eclipse: RepoNotesTest.java</t>
  </si>
  <si>
    <t>Etapa H</t>
  </si>
  <si>
    <t>parseIntToByte</t>
  </si>
  <si>
    <t>Se o for "genie_search_api_test":  Fazer busca e testar funcionalidades</t>
  </si>
  <si>
    <t>D:\GitHub</t>
  </si>
  <si>
    <t>R:\sourcerer_portable</t>
  </si>
  <si>
    <t>github_550</t>
  </si>
  <si>
    <t>D:\Dev\Eclipse\sts-4.6.0.RELEASE</t>
  </si>
  <si>
    <t>Configurar paths para os registro da tabela Root ao lado</t>
  </si>
  <si>
    <t>D:\Dev\eclipse\eclipse-java-mars-2-win32-x86_64</t>
  </si>
  <si>
    <t>D:\Dev\Eclipse - workspaces\eclipse-java-mars-2-win32-x86_64\Sourcerer-master</t>
  </si>
  <si>
    <t>Descompactar os Projetos do Sourcerer no [sourcerer-path]</t>
  </si>
  <si>
    <t>Adicionar tools.jar (JDK 1.8) no Runtime do Ant</t>
  </si>
  <si>
    <t>interface-metrics</t>
  </si>
  <si>
    <t>Checkout do Projeto interface-metrics</t>
  </si>
  <si>
    <t>https://github.com/unifesp-seg/interface-metrics</t>
  </si>
  <si>
    <t>Copiar pasta conf de:</t>
  </si>
  <si>
    <t>Copiar pasta conf para:</t>
  </si>
  <si>
    <t>No Eclipse: build.xml -&gt; linha 11</t>
  </si>
  <si>
    <t>Fechar o Projeto genie-search-api</t>
  </si>
  <si>
    <t>solr.xml</t>
  </si>
  <si>
    <t>Para apontar para a indexação do repositório corrente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</si>
</sst>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7"/>
      <color theme="1"/>
      <name val="Calibri"/>
      <family val="2"/>
      <scheme val="minor"/>
    </font>
    <font>
      <u/>
      <sz val="7"/>
      <color theme="10"/>
      <name val="Calibri"/>
      <family val="2"/>
      <scheme val="minor"/>
    </font>
    <font>
      <sz val="9"/>
      <color theme="1"/>
      <name val="Calibri"/>
      <family val="2"/>
      <scheme val="minor"/>
    </font>
    <font>
      <u/>
      <sz val="9"/>
      <color theme="4" tint="-0.249977111117893"/>
      <name val="Calibri"/>
      <family val="2"/>
      <scheme val="minor"/>
    </font>
    <font>
      <sz val="9"/>
      <name val="Arial"/>
      <family val="2"/>
    </font>
    <font>
      <u/>
      <sz val="9"/>
      <color theme="10"/>
      <name val="Calibri"/>
      <family val="2"/>
      <scheme val="minor"/>
    </font>
    <font>
      <u/>
      <sz val="9"/>
      <color theme="0" tint="-0.249977111117893"/>
      <name val="Calibri"/>
      <family val="2"/>
      <scheme val="minor"/>
    </font>
    <font>
      <sz val="9"/>
      <name val="Calibri"/>
      <family val="2"/>
      <scheme val="minor"/>
    </font>
    <font>
      <b/>
      <sz val="12"/>
      <color theme="5"/>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applyAlignment="1">
      <alignment vertical="center"/>
    </xf>
    <xf numFmtId="0" fontId="3" fillId="0" borderId="0" xfId="1" applyFont="1" applyAlignment="1">
      <alignment vertical="center"/>
    </xf>
    <xf numFmtId="0" fontId="4" fillId="0" borderId="0" xfId="0" applyFont="1" applyFill="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4" fillId="2" borderId="0" xfId="0" applyFont="1" applyFill="1" applyBorder="1" applyAlignment="1">
      <alignment horizontal="left" vertical="center"/>
    </xf>
    <xf numFmtId="0" fontId="4" fillId="2" borderId="0" xfId="0" applyFont="1" applyFill="1" applyAlignment="1">
      <alignment horizontal="left" vertical="center"/>
    </xf>
    <xf numFmtId="0" fontId="6" fillId="0" borderId="0" xfId="0" applyFont="1" applyBorder="1" applyAlignment="1">
      <alignment horizontal="center" vertical="center"/>
    </xf>
    <xf numFmtId="0" fontId="5" fillId="5" borderId="0" xfId="0" applyFont="1" applyFill="1" applyAlignment="1">
      <alignment horizontal="center" vertical="center"/>
    </xf>
    <xf numFmtId="0" fontId="4" fillId="3" borderId="0" xfId="0" applyFont="1" applyFill="1" applyAlignment="1">
      <alignment horizontal="left" vertical="center"/>
    </xf>
    <xf numFmtId="0" fontId="7" fillId="0" borderId="0" xfId="1" applyFont="1" applyAlignment="1">
      <alignment vertical="center"/>
    </xf>
    <xf numFmtId="0" fontId="4" fillId="4" borderId="0" xfId="0" applyFont="1" applyFill="1" applyAlignment="1">
      <alignment vertical="center"/>
    </xf>
    <xf numFmtId="0" fontId="4"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7" fillId="5" borderId="0" xfId="1" applyNumberFormat="1" applyFont="1" applyFill="1" applyAlignment="1">
      <alignment horizontal="center" vertical="center"/>
    </xf>
    <xf numFmtId="0" fontId="7" fillId="0" borderId="0" xfId="1" applyNumberFormat="1" applyFont="1" applyAlignment="1">
      <alignment horizontal="center" vertical="center"/>
    </xf>
    <xf numFmtId="0" fontId="2" fillId="2" borderId="0" xfId="0" applyFont="1" applyFill="1" applyAlignment="1">
      <alignment horizontal="left" vertical="center"/>
    </xf>
    <xf numFmtId="0" fontId="5" fillId="5" borderId="0" xfId="0" applyNumberFormat="1" applyFont="1" applyFill="1" applyAlignment="1">
      <alignment horizontal="center" vertical="center"/>
    </xf>
    <xf numFmtId="0" fontId="2" fillId="0" borderId="0" xfId="0" applyNumberFormat="1" applyFont="1" applyAlignment="1">
      <alignment vertical="center"/>
    </xf>
    <xf numFmtId="0" fontId="9" fillId="0" borderId="0" xfId="0" applyFont="1" applyAlignment="1">
      <alignment horizontal="center" vertical="center"/>
    </xf>
    <xf numFmtId="0" fontId="10" fillId="0" borderId="0" xfId="0" applyFont="1" applyFill="1" applyAlignment="1">
      <alignment horizontal="center" vertical="center"/>
    </xf>
    <xf numFmtId="0" fontId="1" fillId="5" borderId="0" xfId="1" applyNumberFormat="1" applyFill="1" applyAlignment="1">
      <alignment horizontal="center" vertical="center"/>
    </xf>
  </cellXfs>
  <cellStyles count="2">
    <cellStyle name="Hiperlink" xfId="1" builtinId="8"/>
    <cellStyle name="Normal" xfId="0" builtinId="0"/>
  </cellStyles>
  <dxfs count="87">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59999389629810485"/>
        </patternFill>
      </fill>
      <alignment horizontal="general" vertical="center" textRotation="0" wrapText="0" indent="0" justifyLastLine="0" shrinkToFit="0" readingOrder="0"/>
    </dxf>
    <dxf>
      <font>
        <strike val="0"/>
        <outline val="0"/>
        <shadow val="0"/>
        <vertAlign val="baseline"/>
        <sz val="9"/>
        <name val="Calibri"/>
        <family val="2"/>
        <scheme val="minor"/>
      </font>
      <alignment horizontal="general"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strike val="0"/>
        <outline val="0"/>
        <shadow val="0"/>
        <vertAlign val="baseline"/>
        <sz val="9"/>
        <color auto="1"/>
        <name val="Calibri"/>
        <family val="2"/>
        <scheme val="minor"/>
      </font>
      <numFmt numFmtId="0" formatCode="General"/>
      <alignment horizontal="center" vertical="center" textRotation="0" wrapText="0" indent="0" justifyLastLine="0" shrinkToFit="0" readingOrder="0"/>
    </dxf>
    <dxf>
      <font>
        <strike val="0"/>
        <outline val="0"/>
        <shadow val="0"/>
        <vertAlign val="baseline"/>
        <sz val="9"/>
        <name val="Calibri"/>
        <family val="2"/>
        <scheme val="minor"/>
      </font>
    </dxf>
    <dxf>
      <font>
        <strike val="0"/>
        <outline val="0"/>
        <shadow val="0"/>
        <vertAlign val="baseline"/>
        <sz val="9"/>
        <name val="Calibri"/>
        <family val="2"/>
        <scheme val="minor"/>
      </font>
      <fill>
        <patternFill patternType="solid">
          <fgColor indexed="64"/>
          <bgColor theme="5" tint="0.59999389629810485"/>
        </patternFill>
      </fill>
      <alignment horizontal="left" vertical="center" textRotation="0" wrapText="0" indent="0" justifyLastLine="0" shrinkToFit="0" readingOrder="0"/>
    </dxf>
    <dxf>
      <font>
        <strike val="0"/>
        <outline val="0"/>
        <shadow val="0"/>
        <u val="none"/>
        <vertAlign val="baseline"/>
        <sz val="7"/>
        <color theme="1"/>
        <name val="Calibri"/>
        <family val="2"/>
        <scheme val="minor"/>
      </font>
      <numFmt numFmtId="0" formatCode="General"/>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ertAlign val="baseline"/>
        <sz val="9"/>
        <color theme="4" tint="-0.249977111117893"/>
        <name val="Calibri"/>
        <family val="2"/>
        <scheme val="minor"/>
      </font>
      <numFmt numFmtId="0" formatCode="General"/>
      <fill>
        <patternFill patternType="solid">
          <fgColor indexed="64"/>
          <bgColor theme="9" tint="0.59999389629810485"/>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center" vertical="center" textRotation="0" wrapText="0" indent="0" justifyLastLine="0" shrinkToFit="0" readingOrder="0"/>
    </dxf>
    <dxf>
      <font>
        <strike val="0"/>
        <outline val="0"/>
        <shadow val="0"/>
        <vertAlign val="baseline"/>
        <sz val="9"/>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fill>
        <patternFill patternType="solid">
          <fgColor indexed="64"/>
          <bgColor theme="8" tint="0.59999389629810485"/>
        </patternFill>
      </fill>
      <alignment horizontal="left" vertical="center" textRotation="0" wrapText="0" indent="0" justifyLastLine="0" shrinkToFit="0" readingOrder="0"/>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0F094-9EC4-4D9A-ADE8-C9FACA7F8C79}" name="Atividades" displayName="Atividades" ref="B2:L138" totalsRowShown="0" headerRowDxfId="22" dataDxfId="21">
  <autoFilter ref="B2:L138" xr:uid="{0F785D68-BC43-40B4-B7B2-C9ED4DD23256}"/>
  <sortState xmlns:xlrd2="http://schemas.microsoft.com/office/spreadsheetml/2017/richdata2" ref="B3:L138">
    <sortCondition ref="D2:D138"/>
  </sortState>
  <tableColumns count="11">
    <tableColumn id="1" xr3:uid="{EE3B0279-79FA-4F14-BE52-C2A075355689}" name="Etapa" dataDxfId="20"/>
    <tableColumn id="8" xr3:uid="{2C41BA25-1AB2-4504-BB10-63BD6EC49610}" name="St" dataDxfId="19"/>
    <tableColumn id="2" xr3:uid="{D86A4013-2747-47D1-8111-7D6905558CC1}" name="Nr" dataDxfId="18"/>
    <tableColumn id="3" xr3:uid="{FC804BBD-7208-4928-A61B-18C9A30A44A0}" name="Atividade" dataDxfId="17"/>
    <tableColumn id="4" xr3:uid="{1F844946-5C34-4481-8A1D-52378EE3AF89}" name="Descrição" dataDxfId="16"/>
    <tableColumn id="5" xr3:uid="{6B22BEDC-E2CF-44C0-85F6-04A14CA03A98}" name="Print" dataDxfId="15"/>
    <tableColumn id="9" xr3:uid="{C153ED0B-F358-453D-A4D0-4CC1D55803BB}" name="Link" dataDxfId="14">
      <calculatedColumnFormula>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calculatedColumnFormula>
    </tableColumn>
    <tableColumn id="10" xr3:uid="{B6DA9F8F-4317-4E54-A1B6-E64E891B2151}" name="Root" dataDxfId="13"/>
    <tableColumn id="6" xr3:uid="{F2BB27A5-32B0-4453-86CF-2CA8D2087C98}" name="Path" dataDxfId="12"/>
    <tableColumn id="7" xr3:uid="{3093DDD6-59C5-4123-901F-B0FD928BC201}" name="Arquivo" dataDxfId="11"/>
    <tableColumn id="11" xr3:uid="{53C2210A-CB38-41C5-BF2F-81FB905E1037}" name="Etapa2" dataDxfId="10">
      <calculatedColumnFormula>LEFT(VLOOKUP(Atividades[[#This Row],[Etapa]],Etapas[#All],3,FALSE),22) &amp; "..."</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8782BA-4D9D-4262-AF8F-6B1ECEEF5757}" name="Etapas" displayName="Etapas" ref="N3:P11" totalsRowShown="0" headerRowDxfId="9" dataDxfId="8">
  <autoFilter ref="N3:P11" xr:uid="{39F564CB-E68E-4A1E-BF25-D7EB36FBB3BF}"/>
  <tableColumns count="3">
    <tableColumn id="2" xr3:uid="{A23CCE12-7161-41C0-98C3-31EF28C5956D}" name="Etapa" dataDxfId="7"/>
    <tableColumn id="1" xr3:uid="{4DC39B4C-8818-4FD7-9DAF-592572E00436}" name="Ativ." dataDxfId="6">
      <calculatedColumnFormula>COUNTIF(Atividades[[#All],[Etapa]],Etapas[[#This Row],[Etapa]])</calculatedColumnFormula>
    </tableColumn>
    <tableColumn id="3" xr3:uid="{8A36D5F4-3E99-4CDC-B523-B68DB72280EF}" name="Descrição" dataDxfId="5"/>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A6EE0-B6C7-4786-8935-B279A85CF0C1}" name="Root" displayName="Root" ref="N13:P21" totalsRowShown="0" headerRowDxfId="4" dataDxfId="3">
  <autoFilter ref="N13:P21" xr:uid="{2950BCD1-8C29-4E88-A13B-3A2AF8470DB5}"/>
  <tableColumns count="3">
    <tableColumn id="1" xr3:uid="{AC448D7B-2B4D-441C-B133-8C3F67B63162}" name="Root" dataDxfId="2"/>
    <tableColumn id="3" xr3:uid="{9631FB86-3F4F-445E-B872-DC3E8D07C7E9}" name="Link" dataDxfId="1" dataCellStyle="Hiperlink">
      <calculatedColumnFormula>HYPERLINK(Root[[#This Row],[Path]],"abrir")</calculatedColumnFormula>
    </tableColumn>
    <tableColumn id="2" xr3:uid="{1944283A-D36F-4432-903B-BAD47201DD5F}" name="Path"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unifesp-seg/i-code-genie" TargetMode="External"/><Relationship Id="rId13" Type="http://schemas.openxmlformats.org/officeDocument/2006/relationships/hyperlink" Target="atributo%20para%20output%20dos%20logs%20-%20launch.txt" TargetMode="External"/><Relationship Id="rId18" Type="http://schemas.openxmlformats.org/officeDocument/2006/relationships/hyperlink" Target="http://localhost:8082/" TargetMode="External"/><Relationship Id="rId3" Type="http://schemas.openxmlformats.org/officeDocument/2006/relationships/hyperlink" Target="Windows%2010%20-%20Formato%20de%20data%20em%20Ingl&#234;s.png" TargetMode="External"/><Relationship Id="rId21" Type="http://schemas.openxmlformats.org/officeDocument/2006/relationships/table" Target="../tables/table1.xml"/><Relationship Id="rId7" Type="http://schemas.openxmlformats.org/officeDocument/2006/relationships/hyperlink" Target="https://github.com/unifesp-seg/genie-search-api" TargetMode="External"/><Relationship Id="rId12" Type="http://schemas.openxmlformats.org/officeDocument/2006/relationships/hyperlink" Target="4.png" TargetMode="External"/><Relationship Id="rId17" Type="http://schemas.openxmlformats.org/officeDocument/2006/relationships/hyperlink" Target="http://localhost:8080/solr/admin/stats.jsp" TargetMode="External"/><Relationship Id="rId2" Type="http://schemas.openxmlformats.org/officeDocument/2006/relationships/hyperlink" Target="tutorial-extraction.properties" TargetMode="External"/><Relationship Id="rId16" Type="http://schemas.openxmlformats.org/officeDocument/2006/relationships/hyperlink" Target="preenche%20Tabelas%20interface-metrics.txt" TargetMode="External"/><Relationship Id="rId20" Type="http://schemas.openxmlformats.org/officeDocument/2006/relationships/printerSettings" Target="../printerSettings/printerSettings1.bin"/><Relationship Id="rId1" Type="http://schemas.openxmlformats.org/officeDocument/2006/relationships/hyperlink" Target="1.png" TargetMode="External"/><Relationship Id="rId6" Type="http://schemas.openxmlformats.org/officeDocument/2006/relationships/hyperlink" Target="Solr%20indexer%20config.txt" TargetMode="External"/><Relationship Id="rId11" Type="http://schemas.openxmlformats.org/officeDocument/2006/relationships/hyperlink" Target="tutorial-db.properties" TargetMode="External"/><Relationship Id="rId5" Type="http://schemas.openxmlformats.org/officeDocument/2006/relationships/hyperlink" Target="Eclipse%20Ant.png" TargetMode="External"/><Relationship Id="rId15" Type="http://schemas.openxmlformats.org/officeDocument/2006/relationships/hyperlink" Target="preenche%20Tabelas%20Sourcerer.txt" TargetMode="External"/><Relationship Id="rId23" Type="http://schemas.openxmlformats.org/officeDocument/2006/relationships/table" Target="../tables/table3.xml"/><Relationship Id="rId10" Type="http://schemas.openxmlformats.org/officeDocument/2006/relationships/hyperlink" Target="Windows%2010%20-%20Formato%20de%20data%20em%20Ingl&#234;s.png" TargetMode="External"/><Relationship Id="rId19" Type="http://schemas.openxmlformats.org/officeDocument/2006/relationships/hyperlink" Target="https://github.com/unifesp-seg/genie-search-api" TargetMode="External"/><Relationship Id="rId4" Type="http://schemas.openxmlformats.org/officeDocument/2006/relationships/hyperlink" Target="2.png" TargetMode="External"/><Relationship Id="rId9" Type="http://schemas.openxmlformats.org/officeDocument/2006/relationships/hyperlink" Target="http://localhost:8082/" TargetMode="External"/><Relationship Id="rId14" Type="http://schemas.openxmlformats.org/officeDocument/2006/relationships/hyperlink" Target="atributo%20para%20output%20dos%20logs%20-%20launch.txt"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38"/>
  <sheetViews>
    <sheetView showGridLines="0" tabSelected="1" zoomScaleNormal="100" workbookViewId="0">
      <pane ySplit="2" topLeftCell="A105" activePane="bottomLeft" state="frozen"/>
      <selection pane="bottomLeft" activeCell="D110" sqref="D110"/>
    </sheetView>
  </sheetViews>
  <sheetFormatPr defaultColWidth="9.140625" defaultRowHeight="20.100000000000001" customHeight="1" x14ac:dyDescent="0.25"/>
  <cols>
    <col min="1" max="1" width="2.5703125" style="6" customWidth="1"/>
    <col min="2" max="2" width="7.28515625" style="3" bestFit="1" customWidth="1"/>
    <col min="3" max="3" width="4.7109375" style="4" bestFit="1" customWidth="1"/>
    <col min="4" max="4" width="5" style="5" bestFit="1" customWidth="1"/>
    <col min="5" max="5" width="59" style="6" bestFit="1" customWidth="1"/>
    <col min="6" max="6" width="67.140625" style="6" bestFit="1" customWidth="1"/>
    <col min="7" max="7" width="7.28515625" style="6" bestFit="1" customWidth="1"/>
    <col min="8" max="8" width="6.140625" style="7" bestFit="1" customWidth="1"/>
    <col min="9" max="9" width="17.28515625" style="6" bestFit="1" customWidth="1"/>
    <col min="10" max="10" width="52.28515625" style="1" bestFit="1" customWidth="1"/>
    <col min="11" max="11" width="20.42578125" style="1" bestFit="1" customWidth="1"/>
    <col min="12" max="12" width="16.7109375" style="1" customWidth="1"/>
    <col min="13" max="13" width="3.85546875" style="1" customWidth="1"/>
    <col min="14" max="14" width="17.28515625" style="6" bestFit="1" customWidth="1"/>
    <col min="15" max="15" width="6.5703125" style="6" bestFit="1" customWidth="1"/>
    <col min="16" max="16" width="75.85546875" style="6" bestFit="1" customWidth="1"/>
    <col min="17" max="16384" width="9.140625" style="6"/>
  </cols>
  <sheetData>
    <row r="1" spans="2:16" ht="20.100000000000001" customHeight="1" x14ac:dyDescent="0.25">
      <c r="E1" s="24" t="str">
        <f>IF(P16&lt;&gt;"",P16,"")</f>
        <v>github_550</v>
      </c>
    </row>
    <row r="2" spans="2:16" ht="20.100000000000001" customHeight="1" x14ac:dyDescent="0.25">
      <c r="B2" s="8" t="s">
        <v>46</v>
      </c>
      <c r="C2" s="8" t="s">
        <v>48</v>
      </c>
      <c r="D2" s="9" t="s">
        <v>45</v>
      </c>
      <c r="E2" s="9" t="s">
        <v>47</v>
      </c>
      <c r="F2" s="9" t="s">
        <v>9</v>
      </c>
      <c r="G2" s="9" t="s">
        <v>67</v>
      </c>
      <c r="H2" s="9" t="s">
        <v>75</v>
      </c>
      <c r="I2" s="9" t="s">
        <v>68</v>
      </c>
      <c r="J2" s="20" t="s">
        <v>6</v>
      </c>
      <c r="K2" s="20" t="s">
        <v>7</v>
      </c>
      <c r="L2" s="20" t="s">
        <v>165</v>
      </c>
    </row>
    <row r="3" spans="2:16" ht="20.100000000000001" customHeight="1" x14ac:dyDescent="0.25">
      <c r="B3" s="3" t="s">
        <v>39</v>
      </c>
      <c r="C3" s="10" t="s">
        <v>49</v>
      </c>
      <c r="D3" s="5">
        <v>1</v>
      </c>
      <c r="E3" s="6" t="s">
        <v>217</v>
      </c>
      <c r="H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 s="1" t="str">
        <f>LEFT(VLOOKUP(Atividades[[#This Row],[Etapa]],Etapas[#All],3,FALSE),22) &amp; "..."</f>
        <v>Instalar ferramentas...</v>
      </c>
      <c r="N3" s="12" t="s">
        <v>46</v>
      </c>
      <c r="O3" s="12" t="s">
        <v>187</v>
      </c>
      <c r="P3" s="12" t="s">
        <v>9</v>
      </c>
    </row>
    <row r="4" spans="2:16" ht="20.100000000000001" customHeight="1" x14ac:dyDescent="0.25">
      <c r="B4" s="3" t="s">
        <v>39</v>
      </c>
      <c r="C4" s="10" t="s">
        <v>49</v>
      </c>
      <c r="D4" s="5">
        <v>2</v>
      </c>
      <c r="E4" s="6" t="s">
        <v>159</v>
      </c>
      <c r="H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 s="6" t="s">
        <v>25</v>
      </c>
      <c r="J4" s="1" t="s">
        <v>76</v>
      </c>
      <c r="L4" s="1" t="str">
        <f>LEFT(VLOOKUP(Atividades[[#This Row],[Etapa]],Etapas[#All],3,FALSE),22) &amp; "..."</f>
        <v>Instalar ferramentas...</v>
      </c>
      <c r="N4" s="23" t="s">
        <v>39</v>
      </c>
      <c r="O4" s="5">
        <f>COUNTIF(Atividades[[#All],[Etapa]],Etapas[[#This Row],[Etapa]])</f>
        <v>23</v>
      </c>
      <c r="P4" s="6" t="s">
        <v>158</v>
      </c>
    </row>
    <row r="5" spans="2:16" ht="20.100000000000001" customHeight="1" x14ac:dyDescent="0.25">
      <c r="B5" s="3" t="s">
        <v>39</v>
      </c>
      <c r="C5" s="10" t="s">
        <v>49</v>
      </c>
      <c r="D5" s="5">
        <v>3</v>
      </c>
      <c r="E5" s="6" t="s">
        <v>95</v>
      </c>
      <c r="F5" s="6" t="s">
        <v>97</v>
      </c>
      <c r="H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 s="6" t="s">
        <v>25</v>
      </c>
      <c r="J5" s="1" t="s">
        <v>76</v>
      </c>
      <c r="K5" s="1" t="s">
        <v>96</v>
      </c>
      <c r="L5" s="1" t="str">
        <f>LEFT(VLOOKUP(Atividades[[#This Row],[Etapa]],Etapas[#All],3,FALSE),22) &amp; "..."</f>
        <v>Instalar ferramentas...</v>
      </c>
      <c r="N5" s="23" t="s">
        <v>40</v>
      </c>
      <c r="O5" s="5">
        <f>COUNTIF(Atividades[[#All],[Etapa]],Etapas[[#This Row],[Etapa]])</f>
        <v>6</v>
      </c>
      <c r="P5" s="6" t="s">
        <v>0</v>
      </c>
    </row>
    <row r="6" spans="2:16" ht="20.100000000000001" customHeight="1" x14ac:dyDescent="0.25">
      <c r="B6" s="3" t="s">
        <v>39</v>
      </c>
      <c r="C6" s="10" t="s">
        <v>49</v>
      </c>
      <c r="D6" s="5">
        <v>4</v>
      </c>
      <c r="E6" s="6" t="s">
        <v>99</v>
      </c>
      <c r="F6" s="6" t="s">
        <v>98</v>
      </c>
      <c r="H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6" s="1" t="str">
        <f>LEFT(VLOOKUP(Atividades[[#This Row],[Etapa]],Etapas[#All],3,FALSE),22) &amp; "..."</f>
        <v>Instalar ferramentas...</v>
      </c>
      <c r="N6" s="23" t="s">
        <v>41</v>
      </c>
      <c r="O6" s="5">
        <f>COUNTIF(Atividades[[#All],[Etapa]],Etapas[[#This Row],[Etapa]])</f>
        <v>14</v>
      </c>
      <c r="P6" s="6" t="s">
        <v>3</v>
      </c>
    </row>
    <row r="7" spans="2:16" ht="20.100000000000001" customHeight="1" x14ac:dyDescent="0.25">
      <c r="B7" s="3" t="s">
        <v>39</v>
      </c>
      <c r="C7" s="10" t="s">
        <v>49</v>
      </c>
      <c r="D7" s="5">
        <v>5</v>
      </c>
      <c r="E7" s="6" t="s">
        <v>12</v>
      </c>
      <c r="F7" s="6" t="s">
        <v>53</v>
      </c>
      <c r="H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 s="6" t="s">
        <v>72</v>
      </c>
      <c r="L7" s="1" t="str">
        <f>LEFT(VLOOKUP(Atividades[[#This Row],[Etapa]],Etapas[#All],3,FALSE),22) &amp; "..."</f>
        <v>Instalar ferramentas...</v>
      </c>
      <c r="N7" s="23" t="s">
        <v>42</v>
      </c>
      <c r="O7" s="5">
        <f>COUNTIF(Atividades[[#All],[Etapa]],Etapas[[#This Row],[Etapa]])</f>
        <v>33</v>
      </c>
      <c r="P7" s="6" t="s">
        <v>1</v>
      </c>
    </row>
    <row r="8" spans="2:16" ht="20.100000000000001" customHeight="1" x14ac:dyDescent="0.25">
      <c r="B8" s="3" t="s">
        <v>39</v>
      </c>
      <c r="C8" s="10" t="s">
        <v>49</v>
      </c>
      <c r="D8" s="5">
        <v>6</v>
      </c>
      <c r="E8" s="6" t="s">
        <v>50</v>
      </c>
      <c r="F8" s="6" t="s">
        <v>30</v>
      </c>
      <c r="H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 s="6" t="s">
        <v>25</v>
      </c>
      <c r="J8" s="1" t="s">
        <v>76</v>
      </c>
      <c r="L8" s="1" t="str">
        <f>LEFT(VLOOKUP(Atividades[[#This Row],[Etapa]],Etapas[#All],3,FALSE),22) &amp; "..."</f>
        <v>Instalar ferramentas...</v>
      </c>
      <c r="N8" s="23" t="s">
        <v>43</v>
      </c>
      <c r="O8" s="5">
        <f>COUNTIF(Atividades[[#All],[Etapa]],Etapas[[#This Row],[Etapa]])</f>
        <v>15</v>
      </c>
      <c r="P8" s="6" t="s">
        <v>2</v>
      </c>
    </row>
    <row r="9" spans="2:16" ht="20.100000000000001" customHeight="1" x14ac:dyDescent="0.25">
      <c r="B9" s="3" t="s">
        <v>39</v>
      </c>
      <c r="C9" s="10" t="s">
        <v>49</v>
      </c>
      <c r="D9" s="5">
        <v>7</v>
      </c>
      <c r="E9" s="6" t="s">
        <v>51</v>
      </c>
      <c r="F9" s="6" t="s">
        <v>13</v>
      </c>
      <c r="H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 s="6" t="s">
        <v>73</v>
      </c>
      <c r="L9" s="1" t="str">
        <f>LEFT(VLOOKUP(Atividades[[#This Row],[Etapa]],Etapas[#All],3,FALSE),22) &amp; "..."</f>
        <v>Instalar ferramentas...</v>
      </c>
      <c r="N9" s="23" t="s">
        <v>44</v>
      </c>
      <c r="O9" s="5">
        <f>COUNTIF(Atividades[[#All],[Etapa]],Etapas[[#This Row],[Etapa]])</f>
        <v>21</v>
      </c>
      <c r="P9" s="6" t="s">
        <v>4</v>
      </c>
    </row>
    <row r="10" spans="2:16" ht="20.100000000000001" customHeight="1" x14ac:dyDescent="0.25">
      <c r="B10" s="3" t="s">
        <v>39</v>
      </c>
      <c r="C10" s="10" t="s">
        <v>49</v>
      </c>
      <c r="D10" s="5">
        <v>8</v>
      </c>
      <c r="E10" s="6" t="s">
        <v>8</v>
      </c>
      <c r="F10" s="6" t="s">
        <v>52</v>
      </c>
      <c r="H1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 s="6" t="s">
        <v>25</v>
      </c>
      <c r="J10" s="1" t="s">
        <v>76</v>
      </c>
      <c r="L10" s="1" t="str">
        <f>LEFT(VLOOKUP(Atividades[[#This Row],[Etapa]],Etapas[#All],3,FALSE),22) &amp; "..."</f>
        <v>Instalar ferramentas...</v>
      </c>
      <c r="N10" s="23" t="s">
        <v>148</v>
      </c>
      <c r="O10" s="5">
        <f>COUNTIF(Atividades[[#All],[Etapa]],Etapas[[#This Row],[Etapa]])</f>
        <v>12</v>
      </c>
      <c r="P10" s="6" t="s">
        <v>206</v>
      </c>
    </row>
    <row r="11" spans="2:16" ht="20.100000000000001" customHeight="1" x14ac:dyDescent="0.25">
      <c r="B11" s="3" t="s">
        <v>39</v>
      </c>
      <c r="C11" s="10" t="s">
        <v>49</v>
      </c>
      <c r="D11" s="5">
        <v>9</v>
      </c>
      <c r="E11" s="6" t="s">
        <v>14</v>
      </c>
      <c r="F11" s="6" t="s">
        <v>15</v>
      </c>
      <c r="H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 s="6" t="s">
        <v>74</v>
      </c>
      <c r="L11" s="1" t="str">
        <f>LEFT(VLOOKUP(Atividades[[#This Row],[Etapa]],Etapas[#All],3,FALSE),22) &amp; "..."</f>
        <v>Instalar ferramentas...</v>
      </c>
      <c r="N11" s="23" t="s">
        <v>157</v>
      </c>
      <c r="O11" s="5">
        <f>COUNTIF(Atividades[[#All],[Etapa]],Etapas[[#This Row],[Etapa]])</f>
        <v>12</v>
      </c>
      <c r="P11" s="6" t="s">
        <v>5</v>
      </c>
    </row>
    <row r="12" spans="2:16" ht="20.100000000000001" customHeight="1" x14ac:dyDescent="0.25">
      <c r="B12" s="3" t="s">
        <v>39</v>
      </c>
      <c r="C12" s="10" t="s">
        <v>49</v>
      </c>
      <c r="D12" s="5">
        <v>10</v>
      </c>
      <c r="E12" s="6" t="s">
        <v>220</v>
      </c>
      <c r="F12" s="6" t="s">
        <v>16</v>
      </c>
      <c r="H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 s="6" t="s">
        <v>25</v>
      </c>
      <c r="J12" s="1" t="s">
        <v>77</v>
      </c>
      <c r="L12" s="1" t="str">
        <f>LEFT(VLOOKUP(Atividades[[#This Row],[Etapa]],Etapas[#All],3,FALSE),22) &amp; "..."</f>
        <v>Instalar ferramentas...</v>
      </c>
    </row>
    <row r="13" spans="2:16" ht="20.100000000000001" customHeight="1" x14ac:dyDescent="0.25">
      <c r="B13" s="3" t="s">
        <v>39</v>
      </c>
      <c r="C13" s="10" t="s">
        <v>49</v>
      </c>
      <c r="D13" s="5">
        <v>11</v>
      </c>
      <c r="E13" s="6" t="s">
        <v>166</v>
      </c>
      <c r="G13" s="13"/>
      <c r="H1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 s="6" t="s">
        <v>73</v>
      </c>
      <c r="L13" s="22" t="str">
        <f>LEFT(VLOOKUP(Atividades[[#This Row],[Etapa]],Etapas[#All],3,FALSE),22) &amp; "..."</f>
        <v>Instalar ferramentas...</v>
      </c>
      <c r="N13" s="14" t="s">
        <v>68</v>
      </c>
      <c r="O13" s="14" t="s">
        <v>75</v>
      </c>
      <c r="P13" s="14" t="s">
        <v>6</v>
      </c>
    </row>
    <row r="14" spans="2:16" ht="20.100000000000001" customHeight="1" x14ac:dyDescent="0.25">
      <c r="B14" s="3" t="s">
        <v>39</v>
      </c>
      <c r="C14" s="10" t="s">
        <v>49</v>
      </c>
      <c r="D14" s="5">
        <v>12</v>
      </c>
      <c r="E14" s="6" t="s">
        <v>11</v>
      </c>
      <c r="F14" s="6" t="s">
        <v>10</v>
      </c>
      <c r="H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4" s="1" t="str">
        <f>LEFT(VLOOKUP(Atividades[[#This Row],[Etapa]],Etapas[#All],3,FALSE),22) &amp; "..."</f>
        <v>Instalar ferramentas...</v>
      </c>
      <c r="N14" s="6" t="s">
        <v>116</v>
      </c>
      <c r="O14" s="16" t="str">
        <f>HYPERLINK(Root[[#This Row],[Path]],"abrir")</f>
        <v>abrir</v>
      </c>
      <c r="P14" s="6" t="s">
        <v>213</v>
      </c>
    </row>
    <row r="15" spans="2:16" ht="20.100000000000001" customHeight="1" x14ac:dyDescent="0.25">
      <c r="B15" s="3" t="s">
        <v>39</v>
      </c>
      <c r="C15" s="10" t="s">
        <v>49</v>
      </c>
      <c r="D15" s="5">
        <v>13</v>
      </c>
      <c r="E15" s="6" t="s">
        <v>17</v>
      </c>
      <c r="F15" s="6" t="s">
        <v>18</v>
      </c>
      <c r="G15" s="13" t="s">
        <v>19</v>
      </c>
      <c r="H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5" s="13"/>
      <c r="L15" s="1" t="str">
        <f>LEFT(VLOOKUP(Atividades[[#This Row],[Etapa]],Etapas[#All],3,FALSE),22) &amp; "..."</f>
        <v>Instalar ferramentas...</v>
      </c>
      <c r="N15" s="6" t="s">
        <v>25</v>
      </c>
      <c r="O15" s="16" t="str">
        <f>HYPERLINK(Root[[#This Row],[Path]],"abrir")</f>
        <v>abrir</v>
      </c>
      <c r="P15" s="6" t="s">
        <v>214</v>
      </c>
    </row>
    <row r="16" spans="2:16" ht="20.100000000000001" customHeight="1" x14ac:dyDescent="0.25">
      <c r="B16" s="3" t="s">
        <v>39</v>
      </c>
      <c r="C16" s="10" t="s">
        <v>49</v>
      </c>
      <c r="D16" s="5">
        <v>14</v>
      </c>
      <c r="E16" s="6" t="s">
        <v>221</v>
      </c>
      <c r="F16" s="6" t="s">
        <v>83</v>
      </c>
      <c r="G16" s="13" t="s">
        <v>19</v>
      </c>
      <c r="H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6" s="15"/>
      <c r="L16" s="1" t="str">
        <f>LEFT(VLOOKUP(Atividades[[#This Row],[Etapa]],Etapas[#All],3,FALSE),22) &amp; "..."</f>
        <v>Instalar ferramentas...</v>
      </c>
      <c r="N16" s="6" t="s">
        <v>70</v>
      </c>
      <c r="O16" s="17" t="str">
        <f>HYPERLINK(Root[[#This Row],[Path]],"abrir")</f>
        <v>abrir</v>
      </c>
      <c r="P16" s="6" t="s">
        <v>215</v>
      </c>
    </row>
    <row r="17" spans="2:16" ht="20.100000000000001" customHeight="1" x14ac:dyDescent="0.25">
      <c r="B17" s="3" t="s">
        <v>39</v>
      </c>
      <c r="C17" s="10" t="s">
        <v>49</v>
      </c>
      <c r="D17" s="5">
        <v>15</v>
      </c>
      <c r="E17" s="6" t="s">
        <v>84</v>
      </c>
      <c r="F17" s="6" t="s">
        <v>35</v>
      </c>
      <c r="H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7" s="6" t="s">
        <v>74</v>
      </c>
      <c r="J17" s="1" t="s">
        <v>80</v>
      </c>
      <c r="K17" s="1" t="s">
        <v>177</v>
      </c>
      <c r="L17" s="1" t="str">
        <f>LEFT(VLOOKUP(Atividades[[#This Row],[Etapa]],Etapas[#All],3,FALSE),22) &amp; "..."</f>
        <v>Instalar ferramentas...</v>
      </c>
      <c r="N17" s="6" t="s">
        <v>72</v>
      </c>
      <c r="O17" s="16" t="str">
        <f>HYPERLINK(Root[[#This Row],[Path]],"abrir")</f>
        <v>abrir</v>
      </c>
      <c r="P17" s="6" t="s">
        <v>216</v>
      </c>
    </row>
    <row r="18" spans="2:16" ht="20.100000000000001" customHeight="1" x14ac:dyDescent="0.25">
      <c r="B18" s="3" t="s">
        <v>39</v>
      </c>
      <c r="C18" s="10" t="s">
        <v>49</v>
      </c>
      <c r="D18" s="5">
        <v>16</v>
      </c>
      <c r="E18" s="6" t="s">
        <v>100</v>
      </c>
      <c r="F18" s="6" t="s">
        <v>103</v>
      </c>
      <c r="G18" s="13"/>
      <c r="H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8" s="6" t="s">
        <v>74</v>
      </c>
      <c r="J18" s="1" t="s">
        <v>102</v>
      </c>
      <c r="K18" s="1" t="s">
        <v>101</v>
      </c>
      <c r="L18" s="1" t="str">
        <f>LEFT(VLOOKUP(Atividades[[#This Row],[Etapa]],Etapas[#All],3,FALSE),22) &amp; "..."</f>
        <v>Instalar ferramentas...</v>
      </c>
      <c r="N18" s="6" t="s">
        <v>73</v>
      </c>
      <c r="O18" s="16" t="str">
        <f>HYPERLINK(Root[[#This Row],[Path]],"abrir")</f>
        <v>abrir</v>
      </c>
      <c r="P18" s="6" t="s">
        <v>218</v>
      </c>
    </row>
    <row r="19" spans="2:16" ht="20.100000000000001" customHeight="1" x14ac:dyDescent="0.25">
      <c r="B19" s="3" t="s">
        <v>39</v>
      </c>
      <c r="C19" s="10" t="s">
        <v>49</v>
      </c>
      <c r="D19" s="5">
        <v>17</v>
      </c>
      <c r="E19" s="6" t="s">
        <v>32</v>
      </c>
      <c r="F19" s="6" t="s">
        <v>26</v>
      </c>
      <c r="G19" s="13" t="s">
        <v>19</v>
      </c>
      <c r="H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9" s="6" t="s">
        <v>74</v>
      </c>
      <c r="J19" s="1" t="s">
        <v>78</v>
      </c>
      <c r="L19" s="1" t="str">
        <f>LEFT(VLOOKUP(Atividades[[#This Row],[Etapa]],Etapas[#All],3,FALSE),22) &amp; "..."</f>
        <v>Instalar ferramentas...</v>
      </c>
      <c r="N19" s="6" t="s">
        <v>74</v>
      </c>
      <c r="O19" s="16" t="str">
        <f>HYPERLINK(Root[[#This Row],[Path]],"abrir")</f>
        <v>abrir</v>
      </c>
      <c r="P19" s="6" t="s">
        <v>219</v>
      </c>
    </row>
    <row r="20" spans="2:16" ht="20.100000000000001" customHeight="1" x14ac:dyDescent="0.25">
      <c r="B20" s="3" t="s">
        <v>39</v>
      </c>
      <c r="C20" s="10" t="s">
        <v>49</v>
      </c>
      <c r="D20" s="5">
        <v>18</v>
      </c>
      <c r="E20" s="6" t="s">
        <v>27</v>
      </c>
      <c r="F20" s="6" t="s">
        <v>26</v>
      </c>
      <c r="G20" s="13"/>
      <c r="H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0" s="6" t="s">
        <v>74</v>
      </c>
      <c r="J20" s="1" t="s">
        <v>79</v>
      </c>
      <c r="L20" s="1" t="str">
        <f>LEFT(VLOOKUP(Atividades[[#This Row],[Etapa]],Etapas[#All],3,FALSE),22) &amp; "..."</f>
        <v>Instalar ferramentas...</v>
      </c>
      <c r="N20" s="6" t="s">
        <v>71</v>
      </c>
      <c r="O20" s="16" t="str">
        <f>HYPERLINK(Root[[#This Row],[Path]],"abrir")</f>
        <v>abrir</v>
      </c>
      <c r="P20" s="6" t="str">
        <f>P15&amp;"\repositories\"&amp;P16</f>
        <v>R:\sourcerer_portable\repositories\github_550</v>
      </c>
    </row>
    <row r="21" spans="2:16" ht="20.100000000000001" customHeight="1" x14ac:dyDescent="0.25">
      <c r="B21" s="3" t="s">
        <v>39</v>
      </c>
      <c r="C21" s="10" t="s">
        <v>49</v>
      </c>
      <c r="D21" s="5">
        <v>19</v>
      </c>
      <c r="E21" s="6" t="s">
        <v>28</v>
      </c>
      <c r="F21" s="6" t="s">
        <v>26</v>
      </c>
      <c r="H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1" s="6" t="s">
        <v>74</v>
      </c>
      <c r="J21" s="1" t="s">
        <v>79</v>
      </c>
      <c r="L21" s="1" t="str">
        <f>LEFT(VLOOKUP(Atividades[[#This Row],[Etapa]],Etapas[#All],3,FALSE),22) &amp; "..."</f>
        <v>Instalar ferramentas...</v>
      </c>
      <c r="N21" s="6" t="s">
        <v>82</v>
      </c>
      <c r="O21" s="19" t="str">
        <f>HYPERLINK(Root[[#This Row],[Path]],"abrir")</f>
        <v>abrir</v>
      </c>
      <c r="P21" s="6" t="str">
        <f>P20&amp;"\"&amp;P16&amp;"_notes.xlsx"</f>
        <v>R:\sourcerer_portable\repositories\github_550\github_550_notes.xlsx</v>
      </c>
    </row>
    <row r="22" spans="2:16" ht="20.100000000000001" customHeight="1" x14ac:dyDescent="0.25">
      <c r="B22" s="3" t="s">
        <v>39</v>
      </c>
      <c r="C22" s="10" t="s">
        <v>49</v>
      </c>
      <c r="D22" s="5">
        <v>20</v>
      </c>
      <c r="E22" s="6" t="s">
        <v>29</v>
      </c>
      <c r="F22" s="6" t="s">
        <v>26</v>
      </c>
      <c r="H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2" s="6" t="s">
        <v>74</v>
      </c>
      <c r="J22" s="1" t="s">
        <v>79</v>
      </c>
      <c r="L22" s="1" t="str">
        <f>LEFT(VLOOKUP(Atividades[[#This Row],[Etapa]],Etapas[#All],3,FALSE),22) &amp; "..."</f>
        <v>Instalar ferramentas...</v>
      </c>
    </row>
    <row r="23" spans="2:16" ht="20.100000000000001" customHeight="1" x14ac:dyDescent="0.25">
      <c r="B23" s="3" t="s">
        <v>39</v>
      </c>
      <c r="C23" s="10" t="s">
        <v>49</v>
      </c>
      <c r="D23" s="5">
        <v>21</v>
      </c>
      <c r="E23" s="6" t="s">
        <v>85</v>
      </c>
      <c r="F23" s="6" t="s">
        <v>26</v>
      </c>
      <c r="H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3" s="1" t="str">
        <f>LEFT(VLOOKUP(Atividades[[#This Row],[Etapa]],Etapas[#All],3,FALSE),22) &amp; "..."</f>
        <v>Instalar ferramentas...</v>
      </c>
    </row>
    <row r="24" spans="2:16" ht="20.100000000000001" customHeight="1" x14ac:dyDescent="0.25">
      <c r="B24" s="3" t="s">
        <v>39</v>
      </c>
      <c r="C24" s="10" t="s">
        <v>49</v>
      </c>
      <c r="D24" s="5">
        <v>22</v>
      </c>
      <c r="E24" s="6" t="s">
        <v>86</v>
      </c>
      <c r="F24" s="6" t="s">
        <v>87</v>
      </c>
      <c r="H2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4" s="6" t="s">
        <v>25</v>
      </c>
      <c r="L24" s="1" t="str">
        <f>LEFT(VLOOKUP(Atividades[[#This Row],[Etapa]],Etapas[#All],3,FALSE),22) &amp; "..."</f>
        <v>Instalar ferramentas...</v>
      </c>
    </row>
    <row r="25" spans="2:16" ht="20.100000000000001" customHeight="1" x14ac:dyDescent="0.25">
      <c r="B25" s="3" t="s">
        <v>39</v>
      </c>
      <c r="C25" s="10" t="s">
        <v>49</v>
      </c>
      <c r="D25" s="5">
        <v>23</v>
      </c>
      <c r="E25" s="6" t="s">
        <v>160</v>
      </c>
      <c r="H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5" s="1" t="str">
        <f>LEFT(VLOOKUP(Atividades[[#This Row],[Etapa]],Etapas[#All],3,FALSE),22) &amp; "..."</f>
        <v>Instalar ferramentas...</v>
      </c>
    </row>
    <row r="26" spans="2:16" ht="20.100000000000001" customHeight="1" x14ac:dyDescent="0.25">
      <c r="B26" s="3" t="s">
        <v>40</v>
      </c>
      <c r="C26" s="10" t="s">
        <v>49</v>
      </c>
      <c r="D26" s="5">
        <v>24</v>
      </c>
      <c r="E26" s="6" t="s">
        <v>55</v>
      </c>
      <c r="H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26" s="1" t="s">
        <v>54</v>
      </c>
      <c r="K26" s="2"/>
      <c r="L26" s="1" t="str">
        <f>LEFT(VLOOKUP(Atividades[[#This Row],[Etapa]],Etapas[#All],3,FALSE),22) &amp; "..."</f>
        <v>Baixar os códigos-font...</v>
      </c>
    </row>
    <row r="27" spans="2:16" ht="20.100000000000001" customHeight="1" x14ac:dyDescent="0.25">
      <c r="B27" s="3" t="s">
        <v>40</v>
      </c>
      <c r="C27" s="10" t="s">
        <v>49</v>
      </c>
      <c r="D27" s="5">
        <v>25</v>
      </c>
      <c r="E27" s="6" t="s">
        <v>56</v>
      </c>
      <c r="F27" s="6" t="s">
        <v>30</v>
      </c>
      <c r="H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7" s="6" t="s">
        <v>72</v>
      </c>
      <c r="L27" s="1" t="str">
        <f>LEFT(VLOOKUP(Atividades[[#This Row],[Etapa]],Etapas[#All],3,FALSE),22) &amp; "..."</f>
        <v>Baixar os códigos-font...</v>
      </c>
    </row>
    <row r="28" spans="2:16" ht="20.100000000000001" customHeight="1" x14ac:dyDescent="0.25">
      <c r="B28" s="3" t="s">
        <v>40</v>
      </c>
      <c r="C28" s="10" t="s">
        <v>49</v>
      </c>
      <c r="D28" s="5">
        <v>26</v>
      </c>
      <c r="E28" s="6" t="s">
        <v>58</v>
      </c>
      <c r="F28" s="6" t="s">
        <v>30</v>
      </c>
      <c r="H2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8" s="6" t="s">
        <v>72</v>
      </c>
      <c r="K28" s="1" t="s">
        <v>59</v>
      </c>
      <c r="L28" s="1" t="str">
        <f>LEFT(VLOOKUP(Atividades[[#This Row],[Etapa]],Etapas[#All],3,FALSE),22) &amp; "..."</f>
        <v>Baixar os códigos-font...</v>
      </c>
    </row>
    <row r="29" spans="2:16" ht="20.100000000000001" customHeight="1" x14ac:dyDescent="0.25">
      <c r="B29" s="3" t="s">
        <v>40</v>
      </c>
      <c r="C29" s="10" t="s">
        <v>49</v>
      </c>
      <c r="D29" s="5">
        <v>27</v>
      </c>
      <c r="E29" s="6" t="s">
        <v>62</v>
      </c>
      <c r="F29" s="6" t="s">
        <v>60</v>
      </c>
      <c r="H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9" s="1" t="str">
        <f>LEFT(VLOOKUP(Atividades[[#This Row],[Etapa]],Etapas[#All],3,FALSE),22) &amp; "..."</f>
        <v>Baixar os códigos-font...</v>
      </c>
    </row>
    <row r="30" spans="2:16" ht="20.100000000000001" customHeight="1" x14ac:dyDescent="0.25">
      <c r="B30" s="3" t="s">
        <v>40</v>
      </c>
      <c r="C30" s="10" t="s">
        <v>49</v>
      </c>
      <c r="D30" s="5">
        <v>28</v>
      </c>
      <c r="E30" s="6" t="s">
        <v>63</v>
      </c>
      <c r="F30" s="6" t="s">
        <v>61</v>
      </c>
      <c r="H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0" s="1" t="str">
        <f>LEFT(VLOOKUP(Atividades[[#This Row],[Etapa]],Etapas[#All],3,FALSE),22) &amp; "..."</f>
        <v>Baixar os códigos-font...</v>
      </c>
    </row>
    <row r="31" spans="2:16" ht="20.100000000000001" customHeight="1" x14ac:dyDescent="0.25">
      <c r="B31" s="3" t="s">
        <v>40</v>
      </c>
      <c r="C31" s="10" t="s">
        <v>49</v>
      </c>
      <c r="D31" s="5">
        <v>29</v>
      </c>
      <c r="E31" s="6" t="s">
        <v>64</v>
      </c>
      <c r="F31" s="6" t="s">
        <v>65</v>
      </c>
      <c r="H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1" s="1" t="str">
        <f>LEFT(VLOOKUP(Atividades[[#This Row],[Etapa]],Etapas[#All],3,FALSE),22) &amp; "..."</f>
        <v>Baixar os códigos-font...</v>
      </c>
    </row>
    <row r="32" spans="2:16" ht="20.100000000000001" customHeight="1" x14ac:dyDescent="0.25">
      <c r="B32" s="3" t="s">
        <v>41</v>
      </c>
      <c r="C32" s="10" t="s">
        <v>49</v>
      </c>
      <c r="D32" s="5">
        <v>30</v>
      </c>
      <c r="E32" s="6" t="s">
        <v>24</v>
      </c>
      <c r="F32" s="6" t="s">
        <v>20</v>
      </c>
      <c r="H3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2" s="6" t="s">
        <v>25</v>
      </c>
      <c r="L32" s="1" t="str">
        <f>LEFT(VLOOKUP(Atividades[[#This Row],[Etapa]],Etapas[#All],3,FALSE),22) &amp; "..."</f>
        <v>Configurar o ambiente ...</v>
      </c>
    </row>
    <row r="33" spans="2:12" ht="20.100000000000001" customHeight="1" x14ac:dyDescent="0.25">
      <c r="B33" s="3" t="s">
        <v>41</v>
      </c>
      <c r="C33" s="10" t="s">
        <v>49</v>
      </c>
      <c r="D33" s="5">
        <v>31</v>
      </c>
      <c r="E33" s="6" t="s">
        <v>33</v>
      </c>
      <c r="F33" s="6" t="s">
        <v>150</v>
      </c>
      <c r="H3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3" s="6" t="s">
        <v>25</v>
      </c>
      <c r="J33" s="1" t="s">
        <v>81</v>
      </c>
      <c r="L33" s="1" t="str">
        <f>LEFT(VLOOKUP(Atividades[[#This Row],[Etapa]],Etapas[#All],3,FALSE),22) &amp; "..."</f>
        <v>Configurar o ambiente ...</v>
      </c>
    </row>
    <row r="34" spans="2:12" ht="20.100000000000001" customHeight="1" x14ac:dyDescent="0.25">
      <c r="B34" s="3" t="s">
        <v>41</v>
      </c>
      <c r="C34" s="10" t="s">
        <v>49</v>
      </c>
      <c r="D34" s="5">
        <v>32</v>
      </c>
      <c r="E34" s="6" t="s">
        <v>21</v>
      </c>
      <c r="F34" s="6" t="s">
        <v>69</v>
      </c>
      <c r="H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4" s="6" t="s">
        <v>71</v>
      </c>
      <c r="L34" s="1" t="str">
        <f>LEFT(VLOOKUP(Atividades[[#This Row],[Etapa]],Etapas[#All],3,FALSE),22) &amp; "..."</f>
        <v>Configurar o ambiente ...</v>
      </c>
    </row>
    <row r="35" spans="2:12" ht="20.100000000000001" customHeight="1" x14ac:dyDescent="0.25">
      <c r="B35" s="3" t="s">
        <v>41</v>
      </c>
      <c r="C35" s="10" t="s">
        <v>49</v>
      </c>
      <c r="D35" s="5">
        <v>33</v>
      </c>
      <c r="E35" s="6" t="s">
        <v>151</v>
      </c>
      <c r="F35" s="6" t="s">
        <v>152</v>
      </c>
      <c r="H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5" s="6" t="s">
        <v>71</v>
      </c>
      <c r="L35" s="1" t="str">
        <f>LEFT(VLOOKUP(Atividades[[#This Row],[Etapa]],Etapas[#All],3,FALSE),22) &amp; "..."</f>
        <v>Configurar o ambiente ...</v>
      </c>
    </row>
    <row r="36" spans="2:12" ht="20.100000000000001" customHeight="1" x14ac:dyDescent="0.25">
      <c r="B36" s="3" t="s">
        <v>41</v>
      </c>
      <c r="C36" s="10" t="s">
        <v>49</v>
      </c>
      <c r="D36" s="5">
        <v>34</v>
      </c>
      <c r="E36" s="6" t="s">
        <v>151</v>
      </c>
      <c r="F36" s="6" t="s">
        <v>153</v>
      </c>
      <c r="H3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6" s="6" t="s">
        <v>71</v>
      </c>
      <c r="L36" s="1" t="str">
        <f>LEFT(VLOOKUP(Atividades[[#This Row],[Etapa]],Etapas[#All],3,FALSE),22) &amp; "..."</f>
        <v>Configurar o ambiente ...</v>
      </c>
    </row>
    <row r="37" spans="2:12" ht="20.100000000000001" customHeight="1" x14ac:dyDescent="0.25">
      <c r="B37" s="3" t="s">
        <v>41</v>
      </c>
      <c r="C37" s="10" t="s">
        <v>49</v>
      </c>
      <c r="D37" s="5">
        <v>35</v>
      </c>
      <c r="E37" s="6" t="s">
        <v>151</v>
      </c>
      <c r="F37" s="6" t="s">
        <v>154</v>
      </c>
      <c r="H3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7" s="6" t="s">
        <v>71</v>
      </c>
      <c r="L37" s="1" t="str">
        <f>LEFT(VLOOKUP(Atividades[[#This Row],[Etapa]],Etapas[#All],3,FALSE),22) &amp; "..."</f>
        <v>Configurar o ambiente ...</v>
      </c>
    </row>
    <row r="38" spans="2:12" ht="20.100000000000001" customHeight="1" x14ac:dyDescent="0.25">
      <c r="B38" s="3" t="s">
        <v>41</v>
      </c>
      <c r="C38" s="10" t="s">
        <v>49</v>
      </c>
      <c r="D38" s="5">
        <v>36</v>
      </c>
      <c r="E38" s="6" t="s">
        <v>151</v>
      </c>
      <c r="F38" s="6" t="s">
        <v>155</v>
      </c>
      <c r="H3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8" s="6" t="s">
        <v>71</v>
      </c>
      <c r="L38" s="1" t="str">
        <f>LEFT(VLOOKUP(Atividades[[#This Row],[Etapa]],Etapas[#All],3,FALSE),22) &amp; "..."</f>
        <v>Configurar o ambiente ...</v>
      </c>
    </row>
    <row r="39" spans="2:12" ht="20.100000000000001" customHeight="1" x14ac:dyDescent="0.25">
      <c r="B39" s="3" t="s">
        <v>41</v>
      </c>
      <c r="C39" s="10" t="s">
        <v>49</v>
      </c>
      <c r="D39" s="5">
        <v>37</v>
      </c>
      <c r="E39" s="6" t="s">
        <v>22</v>
      </c>
      <c r="F39" s="6" t="s">
        <v>23</v>
      </c>
      <c r="H3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9" s="6" t="s">
        <v>25</v>
      </c>
      <c r="L39" s="1" t="str">
        <f>LEFT(VLOOKUP(Atividades[[#This Row],[Etapa]],Etapas[#All],3,FALSE),22) &amp; "..."</f>
        <v>Configurar o ambiente ...</v>
      </c>
    </row>
    <row r="40" spans="2:12" ht="20.100000000000001" customHeight="1" x14ac:dyDescent="0.25">
      <c r="B40" s="3" t="s">
        <v>41</v>
      </c>
      <c r="C40" s="10" t="s">
        <v>49</v>
      </c>
      <c r="D40" s="5">
        <v>38</v>
      </c>
      <c r="E40" s="6" t="s">
        <v>34</v>
      </c>
      <c r="H4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0" s="6" t="s">
        <v>25</v>
      </c>
      <c r="J40" s="1" t="s">
        <v>156</v>
      </c>
      <c r="L40" s="1" t="str">
        <f>LEFT(VLOOKUP(Atividades[[#This Row],[Etapa]],Etapas[#All],3,FALSE),22) &amp; "..."</f>
        <v>Configurar o ambiente ...</v>
      </c>
    </row>
    <row r="41" spans="2:12" ht="20.100000000000001" customHeight="1" x14ac:dyDescent="0.25">
      <c r="B41" s="3" t="s">
        <v>41</v>
      </c>
      <c r="C41" s="10" t="s">
        <v>49</v>
      </c>
      <c r="D41" s="5">
        <v>39</v>
      </c>
      <c r="E41" s="6" t="s">
        <v>57</v>
      </c>
      <c r="H4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41" s="1" t="str">
        <f>LEFT(VLOOKUP(Atividades[[#This Row],[Etapa]],Etapas[#All],3,FALSE),22) &amp; "..."</f>
        <v>Configurar o ambiente ...</v>
      </c>
    </row>
    <row r="42" spans="2:12" ht="20.100000000000001" customHeight="1" x14ac:dyDescent="0.25">
      <c r="B42" s="3" t="s">
        <v>41</v>
      </c>
      <c r="C42" s="10" t="s">
        <v>49</v>
      </c>
      <c r="D42" s="5">
        <v>40</v>
      </c>
      <c r="E42" s="6" t="s">
        <v>36</v>
      </c>
      <c r="F42" s="6" t="s">
        <v>163</v>
      </c>
      <c r="H4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2" s="6" t="s">
        <v>116</v>
      </c>
      <c r="J42" s="1" t="s">
        <v>162</v>
      </c>
      <c r="L42" s="1" t="str">
        <f>LEFT(VLOOKUP(Atividades[[#This Row],[Etapa]],Etapas[#All],3,FALSE),22) &amp; "..."</f>
        <v>Configurar o ambiente ...</v>
      </c>
    </row>
    <row r="43" spans="2:12" ht="20.100000000000001" customHeight="1" x14ac:dyDescent="0.25">
      <c r="B43" s="3" t="s">
        <v>41</v>
      </c>
      <c r="C43" s="10" t="s">
        <v>49</v>
      </c>
      <c r="D43" s="5">
        <v>41</v>
      </c>
      <c r="E43" s="6" t="s">
        <v>36</v>
      </c>
      <c r="F43" s="6" t="s">
        <v>164</v>
      </c>
      <c r="H4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3" s="6" t="s">
        <v>71</v>
      </c>
      <c r="L43" s="1" t="str">
        <f>LEFT(VLOOKUP(Atividades[[#This Row],[Etapa]],Etapas[#All],3,FALSE),22) &amp; "..."</f>
        <v>Configurar o ambiente ...</v>
      </c>
    </row>
    <row r="44" spans="2:12" ht="20.100000000000001" customHeight="1" x14ac:dyDescent="0.25">
      <c r="B44" s="3" t="s">
        <v>41</v>
      </c>
      <c r="C44" s="10" t="s">
        <v>49</v>
      </c>
      <c r="D44" s="5">
        <v>42</v>
      </c>
      <c r="E44" s="6" t="s">
        <v>161</v>
      </c>
      <c r="F44" s="6" t="s">
        <v>66</v>
      </c>
      <c r="H4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4" s="6" t="s">
        <v>71</v>
      </c>
      <c r="J44" s="1" t="s">
        <v>152</v>
      </c>
      <c r="L44" s="1" t="str">
        <f>LEFT(VLOOKUP(Atividades[[#This Row],[Etapa]],Etapas[#All],3,FALSE),22) &amp; "..."</f>
        <v>Configurar o ambiente ...</v>
      </c>
    </row>
    <row r="45" spans="2:12" ht="20.100000000000001" customHeight="1" x14ac:dyDescent="0.25">
      <c r="B45" s="3" t="s">
        <v>41</v>
      </c>
      <c r="C45" s="10" t="s">
        <v>49</v>
      </c>
      <c r="D45" s="5">
        <v>43</v>
      </c>
      <c r="E45" s="6" t="s">
        <v>191</v>
      </c>
      <c r="F45" s="6" t="s">
        <v>190</v>
      </c>
      <c r="H4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5" s="6" t="s">
        <v>82</v>
      </c>
      <c r="L45" s="1" t="str">
        <f>LEFT(VLOOKUP(Atividades[[#This Row],[Etapa]],Etapas[#All],3,FALSE),22) &amp; "..."</f>
        <v>Configurar o ambiente ...</v>
      </c>
    </row>
    <row r="46" spans="2:12" ht="20.100000000000001" customHeight="1" x14ac:dyDescent="0.25">
      <c r="B46" s="3" t="s">
        <v>42</v>
      </c>
      <c r="C46" s="10" t="s">
        <v>49</v>
      </c>
      <c r="D46" s="5">
        <v>44</v>
      </c>
      <c r="E46" s="6" t="s">
        <v>31</v>
      </c>
      <c r="G46" s="13" t="s">
        <v>19</v>
      </c>
      <c r="H4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46" s="13"/>
      <c r="L46" s="1" t="str">
        <f>LEFT(VLOOKUP(Atividades[[#This Row],[Etapa]],Etapas[#All],3,FALSE),22) &amp; "..."</f>
        <v>Construir a infraestru...</v>
      </c>
    </row>
    <row r="47" spans="2:12" ht="20.100000000000001" customHeight="1" x14ac:dyDescent="0.25">
      <c r="B47" s="3" t="s">
        <v>42</v>
      </c>
      <c r="C47" s="10" t="s">
        <v>49</v>
      </c>
      <c r="D47" s="5">
        <v>45</v>
      </c>
      <c r="E47" s="6" t="s">
        <v>166</v>
      </c>
      <c r="G47" s="13"/>
      <c r="H4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7" s="6" t="s">
        <v>73</v>
      </c>
      <c r="L47" s="22" t="str">
        <f>LEFT(VLOOKUP(Atividades[[#This Row],[Etapa]],Etapas[#All],3,FALSE),22) &amp; "..."</f>
        <v>Construir a infraestru...</v>
      </c>
    </row>
    <row r="48" spans="2:12" ht="20.100000000000001" customHeight="1" x14ac:dyDescent="0.25">
      <c r="B48" s="3" t="s">
        <v>42</v>
      </c>
      <c r="C48" s="10" t="s">
        <v>49</v>
      </c>
      <c r="D48" s="5">
        <v>46</v>
      </c>
      <c r="E48" s="6" t="s">
        <v>167</v>
      </c>
      <c r="G48" s="13" t="s">
        <v>19</v>
      </c>
      <c r="H4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8" s="6" t="s">
        <v>74</v>
      </c>
      <c r="J48" s="1" t="s">
        <v>80</v>
      </c>
      <c r="K48" s="1" t="s">
        <v>169</v>
      </c>
      <c r="L48" s="1" t="str">
        <f>LEFT(VLOOKUP(Atividades[[#This Row],[Etapa]],Etapas[#All],3,FALSE),22) &amp; "..."</f>
        <v>Construir a infraestru...</v>
      </c>
    </row>
    <row r="49" spans="2:12" ht="20.100000000000001" customHeight="1" x14ac:dyDescent="0.25">
      <c r="B49" s="3" t="s">
        <v>42</v>
      </c>
      <c r="C49" s="10" t="s">
        <v>49</v>
      </c>
      <c r="D49" s="5">
        <v>47</v>
      </c>
      <c r="E49" s="6" t="s">
        <v>168</v>
      </c>
      <c r="G49" s="13" t="s">
        <v>19</v>
      </c>
      <c r="H4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9" s="6" t="s">
        <v>74</v>
      </c>
      <c r="J49" s="1" t="s">
        <v>80</v>
      </c>
      <c r="K49" s="1" t="s">
        <v>170</v>
      </c>
      <c r="L49" s="22" t="str">
        <f>LEFT(VLOOKUP(Atividades[[#This Row],[Etapa]],Etapas[#All],3,FALSE),22) &amp; "..."</f>
        <v>Construir a infraestru...</v>
      </c>
    </row>
    <row r="50" spans="2:12" ht="20.100000000000001" customHeight="1" x14ac:dyDescent="0.25">
      <c r="B50" s="3" t="s">
        <v>42</v>
      </c>
      <c r="C50" s="10" t="s">
        <v>49</v>
      </c>
      <c r="D50" s="5">
        <v>48</v>
      </c>
      <c r="E50" s="6" t="s">
        <v>37</v>
      </c>
      <c r="F50" s="6" t="s">
        <v>38</v>
      </c>
      <c r="G50" s="13" t="s">
        <v>19</v>
      </c>
      <c r="H5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0" s="6" t="s">
        <v>74</v>
      </c>
      <c r="J50" s="1" t="s">
        <v>80</v>
      </c>
      <c r="L50" s="1" t="str">
        <f>LEFT(VLOOKUP(Atividades[[#This Row],[Etapa]],Etapas[#All],3,FALSE),22) &amp; "..."</f>
        <v>Construir a infraestru...</v>
      </c>
    </row>
    <row r="51" spans="2:12" ht="20.100000000000001" customHeight="1" x14ac:dyDescent="0.25">
      <c r="B51" s="3" t="s">
        <v>42</v>
      </c>
      <c r="C51" s="10" t="s">
        <v>49</v>
      </c>
      <c r="D51" s="5">
        <v>49</v>
      </c>
      <c r="E51" s="6" t="s">
        <v>172</v>
      </c>
      <c r="F51" s="6" t="s">
        <v>171</v>
      </c>
      <c r="G51" s="13" t="s">
        <v>19</v>
      </c>
      <c r="H5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1" s="6" t="s">
        <v>74</v>
      </c>
      <c r="J51" s="1" t="s">
        <v>80</v>
      </c>
      <c r="K51" s="6" t="s">
        <v>171</v>
      </c>
      <c r="L51" s="22" t="str">
        <f>LEFT(VLOOKUP(Atividades[[#This Row],[Etapa]],Etapas[#All],3,FALSE),22) &amp; "..."</f>
        <v>Construir a infraestru...</v>
      </c>
    </row>
    <row r="52" spans="2:12" ht="20.100000000000001" customHeight="1" x14ac:dyDescent="0.25">
      <c r="B52" s="3" t="s">
        <v>42</v>
      </c>
      <c r="C52" s="10" t="s">
        <v>49</v>
      </c>
      <c r="D52" s="5">
        <v>50</v>
      </c>
      <c r="E52" s="6" t="s">
        <v>172</v>
      </c>
      <c r="F52" s="6" t="s">
        <v>173</v>
      </c>
      <c r="G52" s="13" t="s">
        <v>19</v>
      </c>
      <c r="H5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2" s="6" t="s">
        <v>74</v>
      </c>
      <c r="J52" s="1" t="s">
        <v>80</v>
      </c>
      <c r="K52" s="6" t="s">
        <v>173</v>
      </c>
      <c r="L52" s="22" t="str">
        <f>LEFT(VLOOKUP(Atividades[[#This Row],[Etapa]],Etapas[#All],3,FALSE),22) &amp; "..."</f>
        <v>Construir a infraestru...</v>
      </c>
    </row>
    <row r="53" spans="2:12" ht="20.100000000000001" customHeight="1" x14ac:dyDescent="0.25">
      <c r="B53" s="3" t="s">
        <v>42</v>
      </c>
      <c r="C53" s="10" t="s">
        <v>49</v>
      </c>
      <c r="D53" s="5">
        <v>51</v>
      </c>
      <c r="E53" s="6" t="s">
        <v>172</v>
      </c>
      <c r="F53" s="6" t="s">
        <v>174</v>
      </c>
      <c r="G53" s="13" t="s">
        <v>19</v>
      </c>
      <c r="H5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3" s="6" t="s">
        <v>74</v>
      </c>
      <c r="J53" s="1" t="s">
        <v>80</v>
      </c>
      <c r="K53" s="6" t="s">
        <v>174</v>
      </c>
      <c r="L53" s="22" t="str">
        <f>LEFT(VLOOKUP(Atividades[[#This Row],[Etapa]],Etapas[#All],3,FALSE),22) &amp; "..."</f>
        <v>Construir a infraestru...</v>
      </c>
    </row>
    <row r="54" spans="2:12" ht="20.100000000000001" customHeight="1" x14ac:dyDescent="0.25">
      <c r="B54" s="3" t="s">
        <v>42</v>
      </c>
      <c r="C54" s="10" t="s">
        <v>49</v>
      </c>
      <c r="D54" s="5">
        <v>52</v>
      </c>
      <c r="E54" s="6" t="s">
        <v>172</v>
      </c>
      <c r="F54" s="6" t="s">
        <v>175</v>
      </c>
      <c r="G54" s="13" t="s">
        <v>19</v>
      </c>
      <c r="H5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4" s="6" t="s">
        <v>74</v>
      </c>
      <c r="J54" s="1" t="s">
        <v>80</v>
      </c>
      <c r="K54" s="6" t="s">
        <v>175</v>
      </c>
      <c r="L54" s="22" t="str">
        <f>LEFT(VLOOKUP(Atividades[[#This Row],[Etapa]],Etapas[#All],3,FALSE),22) &amp; "..."</f>
        <v>Construir a infraestru...</v>
      </c>
    </row>
    <row r="55" spans="2:12" ht="20.100000000000001" customHeight="1" x14ac:dyDescent="0.25">
      <c r="B55" s="3" t="s">
        <v>42</v>
      </c>
      <c r="C55" s="10" t="s">
        <v>49</v>
      </c>
      <c r="D55" s="5">
        <v>53</v>
      </c>
      <c r="E55" s="6" t="s">
        <v>172</v>
      </c>
      <c r="F55" s="6" t="s">
        <v>176</v>
      </c>
      <c r="G55" s="13" t="s">
        <v>19</v>
      </c>
      <c r="H5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5" s="6" t="s">
        <v>74</v>
      </c>
      <c r="J55" s="1" t="s">
        <v>80</v>
      </c>
      <c r="K55" s="6" t="s">
        <v>176</v>
      </c>
      <c r="L55" s="22" t="str">
        <f>LEFT(VLOOKUP(Atividades[[#This Row],[Etapa]],Etapas[#All],3,FALSE),22) &amp; "..."</f>
        <v>Construir a infraestru...</v>
      </c>
    </row>
    <row r="56" spans="2:12" ht="20.100000000000001" customHeight="1" x14ac:dyDescent="0.25">
      <c r="B56" s="3" t="s">
        <v>42</v>
      </c>
      <c r="C56" s="10" t="s">
        <v>49</v>
      </c>
      <c r="D56" s="5">
        <v>54</v>
      </c>
      <c r="E56" s="6" t="s">
        <v>172</v>
      </c>
      <c r="F56" s="6" t="s">
        <v>177</v>
      </c>
      <c r="G56" s="13" t="s">
        <v>19</v>
      </c>
      <c r="H5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6" s="6" t="s">
        <v>74</v>
      </c>
      <c r="J56" s="1" t="s">
        <v>80</v>
      </c>
      <c r="K56" s="6" t="s">
        <v>177</v>
      </c>
      <c r="L56" s="22" t="str">
        <f>LEFT(VLOOKUP(Atividades[[#This Row],[Etapa]],Etapas[#All],3,FALSE),22) &amp; "..."</f>
        <v>Construir a infraestru...</v>
      </c>
    </row>
    <row r="57" spans="2:12" ht="20.100000000000001" customHeight="1" x14ac:dyDescent="0.25">
      <c r="B57" s="3" t="s">
        <v>42</v>
      </c>
      <c r="C57" s="10" t="s">
        <v>49</v>
      </c>
      <c r="D57" s="5">
        <v>55</v>
      </c>
      <c r="E57" s="6" t="s">
        <v>172</v>
      </c>
      <c r="F57" s="6" t="s">
        <v>178</v>
      </c>
      <c r="G57" s="13" t="s">
        <v>19</v>
      </c>
      <c r="H5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7" s="6" t="s">
        <v>74</v>
      </c>
      <c r="J57" s="1" t="s">
        <v>80</v>
      </c>
      <c r="K57" s="6" t="s">
        <v>178</v>
      </c>
      <c r="L57" s="22" t="str">
        <f>LEFT(VLOOKUP(Atividades[[#This Row],[Etapa]],Etapas[#All],3,FALSE),22) &amp; "..."</f>
        <v>Construir a infraestru...</v>
      </c>
    </row>
    <row r="58" spans="2:12" ht="20.100000000000001" customHeight="1" x14ac:dyDescent="0.25">
      <c r="B58" s="3" t="s">
        <v>42</v>
      </c>
      <c r="C58" s="10" t="s">
        <v>49</v>
      </c>
      <c r="D58" s="5">
        <v>56</v>
      </c>
      <c r="E58" s="6" t="s">
        <v>172</v>
      </c>
      <c r="F58" s="6" t="s">
        <v>179</v>
      </c>
      <c r="G58" s="13" t="s">
        <v>19</v>
      </c>
      <c r="H5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8" s="6" t="s">
        <v>74</v>
      </c>
      <c r="J58" s="1" t="s">
        <v>80</v>
      </c>
      <c r="K58" s="6" t="s">
        <v>179</v>
      </c>
      <c r="L58" s="22" t="str">
        <f>LEFT(VLOOKUP(Atividades[[#This Row],[Etapa]],Etapas[#All],3,FALSE),22) &amp; "..."</f>
        <v>Construir a infraestru...</v>
      </c>
    </row>
    <row r="59" spans="2:12" ht="20.100000000000001" customHeight="1" x14ac:dyDescent="0.25">
      <c r="B59" s="3" t="s">
        <v>42</v>
      </c>
      <c r="C59" s="10" t="s">
        <v>49</v>
      </c>
      <c r="D59" s="5">
        <v>57</v>
      </c>
      <c r="E59" s="6" t="s">
        <v>172</v>
      </c>
      <c r="F59" s="6" t="s">
        <v>180</v>
      </c>
      <c r="G59" s="13" t="s">
        <v>19</v>
      </c>
      <c r="H5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9" s="6" t="s">
        <v>74</v>
      </c>
      <c r="J59" s="1" t="s">
        <v>80</v>
      </c>
      <c r="K59" s="6" t="s">
        <v>180</v>
      </c>
      <c r="L59" s="22" t="str">
        <f>LEFT(VLOOKUP(Atividades[[#This Row],[Etapa]],Etapas[#All],3,FALSE),22) &amp; "..."</f>
        <v>Construir a infraestru...</v>
      </c>
    </row>
    <row r="60" spans="2:12" ht="20.100000000000001" customHeight="1" x14ac:dyDescent="0.25">
      <c r="B60" s="3" t="s">
        <v>42</v>
      </c>
      <c r="C60" s="10" t="s">
        <v>49</v>
      </c>
      <c r="D60" s="5">
        <v>58</v>
      </c>
      <c r="E60" s="6" t="s">
        <v>172</v>
      </c>
      <c r="F60" s="6" t="s">
        <v>181</v>
      </c>
      <c r="G60" s="13" t="s">
        <v>19</v>
      </c>
      <c r="H6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0" s="6" t="s">
        <v>74</v>
      </c>
      <c r="J60" s="1" t="s">
        <v>80</v>
      </c>
      <c r="K60" s="6" t="s">
        <v>181</v>
      </c>
      <c r="L60" s="22" t="str">
        <f>LEFT(VLOOKUP(Atividades[[#This Row],[Etapa]],Etapas[#All],3,FALSE),22) &amp; "..."</f>
        <v>Construir a infraestru...</v>
      </c>
    </row>
    <row r="61" spans="2:12" ht="20.100000000000001" customHeight="1" x14ac:dyDescent="0.25">
      <c r="B61" s="3" t="s">
        <v>42</v>
      </c>
      <c r="C61" s="10" t="s">
        <v>49</v>
      </c>
      <c r="D61" s="5">
        <v>59</v>
      </c>
      <c r="E61" s="6" t="s">
        <v>172</v>
      </c>
      <c r="F61" s="6" t="s">
        <v>182</v>
      </c>
      <c r="G61" s="13" t="s">
        <v>19</v>
      </c>
      <c r="H6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1" s="6" t="s">
        <v>74</v>
      </c>
      <c r="J61" s="1" t="s">
        <v>80</v>
      </c>
      <c r="K61" s="6" t="s">
        <v>182</v>
      </c>
      <c r="L61" s="22" t="str">
        <f>LEFT(VLOOKUP(Atividades[[#This Row],[Etapa]],Etapas[#All],3,FALSE),22) &amp; "..."</f>
        <v>Construir a infraestru...</v>
      </c>
    </row>
    <row r="62" spans="2:12" ht="20.100000000000001" customHeight="1" x14ac:dyDescent="0.25">
      <c r="B62" s="3" t="s">
        <v>42</v>
      </c>
      <c r="C62" s="10" t="s">
        <v>49</v>
      </c>
      <c r="D62" s="5">
        <v>60</v>
      </c>
      <c r="E62" s="6" t="s">
        <v>183</v>
      </c>
      <c r="F62" s="6" t="s">
        <v>171</v>
      </c>
      <c r="H6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2" s="6" t="s">
        <v>71</v>
      </c>
      <c r="J62" s="1" t="s">
        <v>155</v>
      </c>
      <c r="L62" s="22" t="str">
        <f>LEFT(VLOOKUP(Atividades[[#This Row],[Etapa]],Etapas[#All],3,FALSE),22) &amp; "..."</f>
        <v>Construir a infraestru...</v>
      </c>
    </row>
    <row r="63" spans="2:12" ht="20.100000000000001" customHeight="1" x14ac:dyDescent="0.25">
      <c r="B63" s="3" t="s">
        <v>42</v>
      </c>
      <c r="C63" s="10" t="s">
        <v>49</v>
      </c>
      <c r="D63" s="5">
        <v>61</v>
      </c>
      <c r="E63" s="6" t="s">
        <v>183</v>
      </c>
      <c r="F63" s="6" t="s">
        <v>173</v>
      </c>
      <c r="H6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3" s="6" t="s">
        <v>71</v>
      </c>
      <c r="J63" s="1" t="s">
        <v>155</v>
      </c>
      <c r="L63" s="22" t="str">
        <f>LEFT(VLOOKUP(Atividades[[#This Row],[Etapa]],Etapas[#All],3,FALSE),22) &amp; "..."</f>
        <v>Construir a infraestru...</v>
      </c>
    </row>
    <row r="64" spans="2:12" ht="20.100000000000001" customHeight="1" x14ac:dyDescent="0.25">
      <c r="B64" s="3" t="s">
        <v>42</v>
      </c>
      <c r="C64" s="10" t="s">
        <v>49</v>
      </c>
      <c r="D64" s="5">
        <v>62</v>
      </c>
      <c r="E64" s="6" t="s">
        <v>183</v>
      </c>
      <c r="F64" s="6" t="s">
        <v>174</v>
      </c>
      <c r="H6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4" s="6" t="s">
        <v>71</v>
      </c>
      <c r="J64" s="1" t="s">
        <v>155</v>
      </c>
      <c r="L64" s="22" t="str">
        <f>LEFT(VLOOKUP(Atividades[[#This Row],[Etapa]],Etapas[#All],3,FALSE),22) &amp; "..."</f>
        <v>Construir a infraestru...</v>
      </c>
    </row>
    <row r="65" spans="2:12" ht="20.100000000000001" customHeight="1" x14ac:dyDescent="0.25">
      <c r="B65" s="3" t="s">
        <v>42</v>
      </c>
      <c r="C65" s="10" t="s">
        <v>49</v>
      </c>
      <c r="D65" s="5">
        <v>63</v>
      </c>
      <c r="E65" s="6" t="s">
        <v>183</v>
      </c>
      <c r="F65" s="6" t="s">
        <v>175</v>
      </c>
      <c r="H6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5" s="6" t="s">
        <v>71</v>
      </c>
      <c r="J65" s="1" t="s">
        <v>155</v>
      </c>
      <c r="L65" s="22" t="str">
        <f>LEFT(VLOOKUP(Atividades[[#This Row],[Etapa]],Etapas[#All],3,FALSE),22) &amp; "..."</f>
        <v>Construir a infraestru...</v>
      </c>
    </row>
    <row r="66" spans="2:12" ht="20.100000000000001" customHeight="1" x14ac:dyDescent="0.25">
      <c r="B66" s="3" t="s">
        <v>42</v>
      </c>
      <c r="C66" s="10" t="s">
        <v>49</v>
      </c>
      <c r="D66" s="5">
        <v>64</v>
      </c>
      <c r="E66" s="6" t="s">
        <v>183</v>
      </c>
      <c r="F66" s="6" t="s">
        <v>176</v>
      </c>
      <c r="H6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6" s="6" t="s">
        <v>71</v>
      </c>
      <c r="J66" s="1" t="s">
        <v>155</v>
      </c>
      <c r="L66" s="22" t="str">
        <f>LEFT(VLOOKUP(Atividades[[#This Row],[Etapa]],Etapas[#All],3,FALSE),22) &amp; "..."</f>
        <v>Construir a infraestru...</v>
      </c>
    </row>
    <row r="67" spans="2:12" ht="20.100000000000001" customHeight="1" x14ac:dyDescent="0.25">
      <c r="B67" s="3" t="s">
        <v>42</v>
      </c>
      <c r="C67" s="10" t="s">
        <v>49</v>
      </c>
      <c r="D67" s="5">
        <v>65</v>
      </c>
      <c r="E67" s="6" t="s">
        <v>183</v>
      </c>
      <c r="F67" s="6" t="s">
        <v>177</v>
      </c>
      <c r="H6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7" s="6" t="s">
        <v>71</v>
      </c>
      <c r="J67" s="1" t="s">
        <v>155</v>
      </c>
      <c r="L67" s="22" t="str">
        <f>LEFT(VLOOKUP(Atividades[[#This Row],[Etapa]],Etapas[#All],3,FALSE),22) &amp; "..."</f>
        <v>Construir a infraestru...</v>
      </c>
    </row>
    <row r="68" spans="2:12" ht="20.100000000000001" customHeight="1" x14ac:dyDescent="0.25">
      <c r="B68" s="3" t="s">
        <v>42</v>
      </c>
      <c r="C68" s="10" t="s">
        <v>49</v>
      </c>
      <c r="D68" s="5">
        <v>66</v>
      </c>
      <c r="E68" s="6" t="s">
        <v>183</v>
      </c>
      <c r="F68" s="6" t="s">
        <v>178</v>
      </c>
      <c r="H6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8" s="6" t="s">
        <v>71</v>
      </c>
      <c r="J68" s="1" t="s">
        <v>155</v>
      </c>
      <c r="L68" s="22" t="str">
        <f>LEFT(VLOOKUP(Atividades[[#This Row],[Etapa]],Etapas[#All],3,FALSE),22) &amp; "..."</f>
        <v>Construir a infraestru...</v>
      </c>
    </row>
    <row r="69" spans="2:12" ht="20.100000000000001" customHeight="1" x14ac:dyDescent="0.25">
      <c r="B69" s="3" t="s">
        <v>42</v>
      </c>
      <c r="C69" s="10" t="s">
        <v>49</v>
      </c>
      <c r="D69" s="5">
        <v>67</v>
      </c>
      <c r="E69" s="6" t="s">
        <v>22</v>
      </c>
      <c r="F69" s="6" t="s">
        <v>23</v>
      </c>
      <c r="H6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9" s="6" t="s">
        <v>25</v>
      </c>
      <c r="L69" s="22" t="str">
        <f>LEFT(VLOOKUP(Atividades[[#This Row],[Etapa]],Etapas[#All],3,FALSE),22) &amp; "..."</f>
        <v>Construir a infraestru...</v>
      </c>
    </row>
    <row r="70" spans="2:12" ht="20.100000000000001" customHeight="1" x14ac:dyDescent="0.25">
      <c r="B70" s="3" t="s">
        <v>42</v>
      </c>
      <c r="C70" s="10" t="s">
        <v>49</v>
      </c>
      <c r="D70" s="5">
        <v>68</v>
      </c>
      <c r="E70" s="6" t="s">
        <v>183</v>
      </c>
      <c r="F70" s="6" t="s">
        <v>179</v>
      </c>
      <c r="H7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0" s="6" t="s">
        <v>71</v>
      </c>
      <c r="J70" s="1" t="s">
        <v>155</v>
      </c>
      <c r="L70" s="22" t="str">
        <f>LEFT(VLOOKUP(Atividades[[#This Row],[Etapa]],Etapas[#All],3,FALSE),22) &amp; "..."</f>
        <v>Construir a infraestru...</v>
      </c>
    </row>
    <row r="71" spans="2:12" ht="20.100000000000001" customHeight="1" x14ac:dyDescent="0.25">
      <c r="B71" s="3" t="s">
        <v>42</v>
      </c>
      <c r="C71" s="10" t="s">
        <v>49</v>
      </c>
      <c r="D71" s="5">
        <v>69</v>
      </c>
      <c r="E71" s="6" t="s">
        <v>183</v>
      </c>
      <c r="F71" s="6" t="s">
        <v>180</v>
      </c>
      <c r="H7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1" s="6" t="s">
        <v>71</v>
      </c>
      <c r="J71" s="1" t="s">
        <v>155</v>
      </c>
      <c r="L71" s="22" t="str">
        <f>LEFT(VLOOKUP(Atividades[[#This Row],[Etapa]],Etapas[#All],3,FALSE),22) &amp; "..."</f>
        <v>Construir a infraestru...</v>
      </c>
    </row>
    <row r="72" spans="2:12" ht="20.100000000000001" customHeight="1" x14ac:dyDescent="0.25">
      <c r="B72" s="3" t="s">
        <v>42</v>
      </c>
      <c r="C72" s="10" t="s">
        <v>49</v>
      </c>
      <c r="D72" s="5">
        <v>70</v>
      </c>
      <c r="E72" s="6" t="s">
        <v>183</v>
      </c>
      <c r="F72" s="6" t="s">
        <v>181</v>
      </c>
      <c r="H7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2" s="6" t="s">
        <v>71</v>
      </c>
      <c r="J72" s="1" t="s">
        <v>155</v>
      </c>
      <c r="L72" s="22" t="str">
        <f>LEFT(VLOOKUP(Atividades[[#This Row],[Etapa]],Etapas[#All],3,FALSE),22) &amp; "..."</f>
        <v>Construir a infraestru...</v>
      </c>
    </row>
    <row r="73" spans="2:12" ht="20.100000000000001" customHeight="1" x14ac:dyDescent="0.25">
      <c r="B73" s="3" t="s">
        <v>42</v>
      </c>
      <c r="C73" s="10" t="s">
        <v>49</v>
      </c>
      <c r="D73" s="5">
        <v>71</v>
      </c>
      <c r="E73" s="6" t="s">
        <v>183</v>
      </c>
      <c r="F73" s="6" t="s">
        <v>182</v>
      </c>
      <c r="H7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3" s="6" t="s">
        <v>71</v>
      </c>
      <c r="J73" s="1" t="s">
        <v>155</v>
      </c>
      <c r="L73" s="22" t="str">
        <f>LEFT(VLOOKUP(Atividades[[#This Row],[Etapa]],Etapas[#All],3,FALSE),22) &amp; "..."</f>
        <v>Construir a infraestru...</v>
      </c>
    </row>
    <row r="74" spans="2:12" ht="20.100000000000001" customHeight="1" x14ac:dyDescent="0.25">
      <c r="B74" s="3" t="s">
        <v>42</v>
      </c>
      <c r="C74" s="10" t="s">
        <v>49</v>
      </c>
      <c r="D74" s="5">
        <v>72</v>
      </c>
      <c r="E74" s="6" t="s">
        <v>149</v>
      </c>
      <c r="G74" s="13" t="s">
        <v>19</v>
      </c>
      <c r="H7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74" s="1" t="str">
        <f>LEFT(VLOOKUP(Atividades[[#This Row],[Etapa]],Etapas[#All],3,FALSE),22) &amp; "..."</f>
        <v>Construir a infraestru...</v>
      </c>
    </row>
    <row r="75" spans="2:12" ht="20.100000000000001" customHeight="1" x14ac:dyDescent="0.25">
      <c r="B75" s="3" t="s">
        <v>42</v>
      </c>
      <c r="C75" s="10" t="s">
        <v>49</v>
      </c>
      <c r="D75" s="5">
        <v>73</v>
      </c>
      <c r="E75" s="6" t="s">
        <v>184</v>
      </c>
      <c r="F75" s="6" t="s">
        <v>189</v>
      </c>
      <c r="H7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5" s="6" t="s">
        <v>82</v>
      </c>
      <c r="L75" s="22" t="str">
        <f>LEFT(VLOOKUP(Atividades[[#This Row],[Etapa]],Etapas[#All],3,FALSE),22) &amp; "..."</f>
        <v>Construir a infraestru...</v>
      </c>
    </row>
    <row r="76" spans="2:12" ht="20.100000000000001" customHeight="1" x14ac:dyDescent="0.25">
      <c r="B76" s="3" t="s">
        <v>42</v>
      </c>
      <c r="C76" s="10" t="s">
        <v>49</v>
      </c>
      <c r="D76" s="5">
        <v>74</v>
      </c>
      <c r="E76" s="6" t="s">
        <v>185</v>
      </c>
      <c r="F76" s="6" t="s">
        <v>189</v>
      </c>
      <c r="H7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6" s="6" t="s">
        <v>82</v>
      </c>
      <c r="L76" s="22" t="str">
        <f>LEFT(VLOOKUP(Atividades[[#This Row],[Etapa]],Etapas[#All],3,FALSE),22) &amp; "..."</f>
        <v>Construir a infraestru...</v>
      </c>
    </row>
    <row r="77" spans="2:12" ht="20.100000000000001" customHeight="1" x14ac:dyDescent="0.25">
      <c r="B77" s="3" t="s">
        <v>42</v>
      </c>
      <c r="C77" s="10" t="s">
        <v>49</v>
      </c>
      <c r="D77" s="5">
        <v>75</v>
      </c>
      <c r="E77" s="6" t="s">
        <v>195</v>
      </c>
      <c r="F77" s="6" t="s">
        <v>189</v>
      </c>
      <c r="G77" s="13" t="s">
        <v>19</v>
      </c>
      <c r="H7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7" s="6" t="s">
        <v>82</v>
      </c>
      <c r="L77" s="22" t="str">
        <f>LEFT(VLOOKUP(Atividades[[#This Row],[Etapa]],Etapas[#All],3,FALSE),22) &amp; "..."</f>
        <v>Construir a infraestru...</v>
      </c>
    </row>
    <row r="78" spans="2:12" ht="20.100000000000001" customHeight="1" x14ac:dyDescent="0.25">
      <c r="B78" s="3" t="s">
        <v>42</v>
      </c>
      <c r="C78" s="10" t="s">
        <v>49</v>
      </c>
      <c r="D78" s="5">
        <v>76</v>
      </c>
      <c r="E78" s="6" t="s">
        <v>186</v>
      </c>
      <c r="F78" s="6" t="s">
        <v>189</v>
      </c>
      <c r="H7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8" s="6" t="s">
        <v>82</v>
      </c>
      <c r="L78" s="1" t="str">
        <f>LEFT(VLOOKUP(Atividades[[#This Row],[Etapa]],Etapas[#All],3,FALSE),22) &amp; "..."</f>
        <v>Construir a infraestru...</v>
      </c>
    </row>
    <row r="79" spans="2:12" ht="20.100000000000001" customHeight="1" x14ac:dyDescent="0.25">
      <c r="B79" s="3" t="s">
        <v>43</v>
      </c>
      <c r="C79" s="10" t="s">
        <v>49</v>
      </c>
      <c r="D79" s="5">
        <v>77</v>
      </c>
      <c r="E79" s="6" t="s">
        <v>166</v>
      </c>
      <c r="G79" s="13"/>
      <c r="H7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9" s="6" t="s">
        <v>73</v>
      </c>
      <c r="L79" s="22" t="str">
        <f>LEFT(VLOOKUP(Atividades[[#This Row],[Etapa]],Etapas[#All],3,FALSE),22) &amp; "..."</f>
        <v>Indexar os projetos no...</v>
      </c>
    </row>
    <row r="80" spans="2:12" ht="20.100000000000001" customHeight="1" x14ac:dyDescent="0.25">
      <c r="B80" s="3" t="s">
        <v>43</v>
      </c>
      <c r="C80" s="10" t="s">
        <v>49</v>
      </c>
      <c r="D80" s="5">
        <v>78</v>
      </c>
      <c r="E80" s="6" t="s">
        <v>88</v>
      </c>
      <c r="F80" s="6" t="s">
        <v>230</v>
      </c>
      <c r="H8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0" s="6" t="s">
        <v>25</v>
      </c>
      <c r="J80" s="1" t="s">
        <v>89</v>
      </c>
      <c r="K80" s="1" t="s">
        <v>229</v>
      </c>
      <c r="L80" s="1" t="str">
        <f>LEFT(VLOOKUP(Atividades[[#This Row],[Etapa]],Etapas[#All],3,FALSE),22) &amp; "..."</f>
        <v>Indexar os projetos no...</v>
      </c>
    </row>
    <row r="81" spans="2:12" ht="20.100000000000001" customHeight="1" x14ac:dyDescent="0.25">
      <c r="B81" s="3" t="s">
        <v>43</v>
      </c>
      <c r="C81" s="10" t="s">
        <v>49</v>
      </c>
      <c r="D81" s="5">
        <v>79</v>
      </c>
      <c r="E81" s="6" t="s">
        <v>91</v>
      </c>
      <c r="F81" s="6" t="s">
        <v>225</v>
      </c>
      <c r="H8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1" s="6" t="s">
        <v>116</v>
      </c>
      <c r="J81" s="1" t="s">
        <v>117</v>
      </c>
      <c r="L81" s="1" t="str">
        <f>LEFT(VLOOKUP(Atividades[[#This Row],[Etapa]],Etapas[#All],3,FALSE),22) &amp; "..."</f>
        <v>Indexar os projetos no...</v>
      </c>
    </row>
    <row r="82" spans="2:12" ht="20.100000000000001" customHeight="1" x14ac:dyDescent="0.25">
      <c r="B82" s="3" t="s">
        <v>43</v>
      </c>
      <c r="C82" s="10" t="s">
        <v>49</v>
      </c>
      <c r="D82" s="5">
        <v>80</v>
      </c>
      <c r="E82" s="6" t="s">
        <v>91</v>
      </c>
      <c r="F82" s="6" t="s">
        <v>226</v>
      </c>
      <c r="H8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2" s="6" t="s">
        <v>71</v>
      </c>
      <c r="J82" s="1" t="s">
        <v>90</v>
      </c>
      <c r="L82" s="1" t="str">
        <f>LEFT(VLOOKUP(Atividades[[#This Row],[Etapa]],Etapas[#All],3,FALSE),22) &amp; "..."</f>
        <v>Indexar os projetos no...</v>
      </c>
    </row>
    <row r="83" spans="2:12" ht="20.100000000000001" customHeight="1" x14ac:dyDescent="0.25">
      <c r="B83" s="3" t="s">
        <v>43</v>
      </c>
      <c r="C83" s="10" t="s">
        <v>49</v>
      </c>
      <c r="D83" s="5">
        <v>81</v>
      </c>
      <c r="E83" s="6" t="s">
        <v>92</v>
      </c>
      <c r="F83" s="6" t="s">
        <v>94</v>
      </c>
      <c r="H8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3" s="6" t="s">
        <v>71</v>
      </c>
      <c r="J83" s="1" t="s">
        <v>93</v>
      </c>
      <c r="L83" s="1" t="str">
        <f>LEFT(VLOOKUP(Atividades[[#This Row],[Etapa]],Etapas[#All],3,FALSE),22) &amp; "..."</f>
        <v>Indexar os projetos no...</v>
      </c>
    </row>
    <row r="84" spans="2:12" ht="20.100000000000001" customHeight="1" x14ac:dyDescent="0.25">
      <c r="B84" s="3" t="s">
        <v>43</v>
      </c>
      <c r="C84" s="10" t="s">
        <v>49</v>
      </c>
      <c r="D84" s="5">
        <v>82</v>
      </c>
      <c r="E84" s="6" t="s">
        <v>86</v>
      </c>
      <c r="F84" s="6" t="s">
        <v>87</v>
      </c>
      <c r="H8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4" s="6" t="s">
        <v>25</v>
      </c>
      <c r="L84" s="1" t="str">
        <f>LEFT(VLOOKUP(Atividades[[#This Row],[Etapa]],Etapas[#All],3,FALSE),22) &amp; "..."</f>
        <v>Indexar os projetos no...</v>
      </c>
    </row>
    <row r="85" spans="2:12" ht="20.100000000000001" customHeight="1" x14ac:dyDescent="0.25">
      <c r="B85" s="3" t="s">
        <v>43</v>
      </c>
      <c r="C85" s="10" t="s">
        <v>49</v>
      </c>
      <c r="D85" s="5">
        <v>83</v>
      </c>
      <c r="E85" s="6" t="s">
        <v>188</v>
      </c>
      <c r="H8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5" s="1"/>
      <c r="J85" s="1" t="s">
        <v>196</v>
      </c>
      <c r="L85" s="1" t="str">
        <f>LEFT(VLOOKUP(Atividades[[#This Row],[Etapa]],Etapas[#All],3,FALSE),22) &amp; "..."</f>
        <v>Indexar os projetos no...</v>
      </c>
    </row>
    <row r="86" spans="2:12" ht="20.100000000000001" customHeight="1" x14ac:dyDescent="0.25">
      <c r="B86" s="3" t="s">
        <v>43</v>
      </c>
      <c r="C86" s="10" t="s">
        <v>49</v>
      </c>
      <c r="D86" s="5">
        <v>84</v>
      </c>
      <c r="E86" s="6" t="s">
        <v>104</v>
      </c>
      <c r="F86" s="6" t="s">
        <v>107</v>
      </c>
      <c r="G86" s="13" t="s">
        <v>19</v>
      </c>
      <c r="H8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6" s="6" t="s">
        <v>74</v>
      </c>
      <c r="J86" s="1" t="s">
        <v>105</v>
      </c>
      <c r="K86" s="1" t="s">
        <v>106</v>
      </c>
      <c r="L86" s="1" t="str">
        <f>LEFT(VLOOKUP(Atividades[[#This Row],[Etapa]],Etapas[#All],3,FALSE),22) &amp; "..."</f>
        <v>Indexar os projetos no...</v>
      </c>
    </row>
    <row r="87" spans="2:12" ht="20.100000000000001" customHeight="1" x14ac:dyDescent="0.25">
      <c r="B87" s="3" t="s">
        <v>43</v>
      </c>
      <c r="C87" s="10" t="s">
        <v>49</v>
      </c>
      <c r="D87" s="5">
        <v>85</v>
      </c>
      <c r="E87" s="6" t="s">
        <v>104</v>
      </c>
      <c r="F87" s="6" t="s">
        <v>110</v>
      </c>
      <c r="H8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7" s="6" t="s">
        <v>74</v>
      </c>
      <c r="J87" s="1" t="s">
        <v>105</v>
      </c>
      <c r="K87" s="1" t="s">
        <v>106</v>
      </c>
      <c r="L87" s="1" t="str">
        <f>LEFT(VLOOKUP(Atividades[[#This Row],[Etapa]],Etapas[#All],3,FALSE),22) &amp; "..."</f>
        <v>Indexar os projetos no...</v>
      </c>
    </row>
    <row r="88" spans="2:12" ht="20.100000000000001" customHeight="1" x14ac:dyDescent="0.25">
      <c r="B88" s="3" t="s">
        <v>43</v>
      </c>
      <c r="C88" s="10" t="s">
        <v>49</v>
      </c>
      <c r="D88" s="5">
        <v>86</v>
      </c>
      <c r="E88" s="6" t="s">
        <v>22</v>
      </c>
      <c r="F88" s="6" t="s">
        <v>23</v>
      </c>
      <c r="H8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8" s="6" t="s">
        <v>25</v>
      </c>
      <c r="L88" s="1" t="str">
        <f>LEFT(VLOOKUP(Atividades[[#This Row],[Etapa]],Etapas[#All],3,FALSE),22) &amp; "..."</f>
        <v>Indexar os projetos no...</v>
      </c>
    </row>
    <row r="89" spans="2:12" ht="20.100000000000001" customHeight="1" x14ac:dyDescent="0.25">
      <c r="B89" s="3" t="s">
        <v>43</v>
      </c>
      <c r="C89" s="10" t="s">
        <v>49</v>
      </c>
      <c r="D89" s="5">
        <v>87</v>
      </c>
      <c r="E89" s="6" t="s">
        <v>108</v>
      </c>
      <c r="F89" s="6" t="s">
        <v>109</v>
      </c>
      <c r="H8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9" s="6" t="s">
        <v>74</v>
      </c>
      <c r="J89" s="1" t="s">
        <v>105</v>
      </c>
      <c r="K89" s="1" t="s">
        <v>106</v>
      </c>
      <c r="L89" s="1" t="str">
        <f>LEFT(VLOOKUP(Atividades[[#This Row],[Etapa]],Etapas[#All],3,FALSE),22) &amp; "..."</f>
        <v>Indexar os projetos no...</v>
      </c>
    </row>
    <row r="90" spans="2:12" ht="20.100000000000001" customHeight="1" x14ac:dyDescent="0.25">
      <c r="B90" s="3" t="s">
        <v>43</v>
      </c>
      <c r="C90" s="10" t="s">
        <v>49</v>
      </c>
      <c r="D90" s="5">
        <v>88</v>
      </c>
      <c r="E90" s="6" t="s">
        <v>111</v>
      </c>
      <c r="H9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0" s="6" t="s">
        <v>71</v>
      </c>
      <c r="J90" s="1" t="s">
        <v>112</v>
      </c>
      <c r="L90" s="1" t="str">
        <f>LEFT(VLOOKUP(Atividades[[#This Row],[Etapa]],Etapas[#All],3,FALSE),22) &amp; "..."</f>
        <v>Indexar os projetos no...</v>
      </c>
    </row>
    <row r="91" spans="2:12" ht="20.100000000000001" customHeight="1" x14ac:dyDescent="0.25">
      <c r="B91" s="3" t="s">
        <v>43</v>
      </c>
      <c r="C91" s="10" t="s">
        <v>49</v>
      </c>
      <c r="D91" s="5">
        <v>89</v>
      </c>
      <c r="E91" s="6" t="s">
        <v>184</v>
      </c>
      <c r="F91" s="6" t="s">
        <v>192</v>
      </c>
      <c r="H9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1" s="6" t="s">
        <v>82</v>
      </c>
      <c r="L91" s="22" t="str">
        <f>LEFT(VLOOKUP(Atividades[[#This Row],[Etapa]],Etapas[#All],3,FALSE),22) &amp; "..."</f>
        <v>Indexar os projetos no...</v>
      </c>
    </row>
    <row r="92" spans="2:12" ht="20.100000000000001" customHeight="1" x14ac:dyDescent="0.25">
      <c r="B92" s="3" t="s">
        <v>43</v>
      </c>
      <c r="C92" s="10" t="s">
        <v>49</v>
      </c>
      <c r="D92" s="5">
        <v>90</v>
      </c>
      <c r="E92" s="6" t="s">
        <v>185</v>
      </c>
      <c r="F92" s="6" t="s">
        <v>192</v>
      </c>
      <c r="H9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2" s="6" t="s">
        <v>82</v>
      </c>
      <c r="L92" s="22" t="str">
        <f>LEFT(VLOOKUP(Atividades[[#This Row],[Etapa]],Etapas[#All],3,FALSE),22) &amp; "..."</f>
        <v>Indexar os projetos no...</v>
      </c>
    </row>
    <row r="93" spans="2:12" ht="20.100000000000001" customHeight="1" x14ac:dyDescent="0.25">
      <c r="B93" s="3" t="s">
        <v>43</v>
      </c>
      <c r="C93" s="10" t="s">
        <v>49</v>
      </c>
      <c r="D93" s="5">
        <v>91</v>
      </c>
      <c r="E93" s="6" t="s">
        <v>186</v>
      </c>
      <c r="F93" s="6" t="s">
        <v>192</v>
      </c>
      <c r="H9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3" s="6" t="s">
        <v>82</v>
      </c>
      <c r="K93" s="2"/>
      <c r="L93" s="1" t="str">
        <f>LEFT(VLOOKUP(Atividades[[#This Row],[Etapa]],Etapas[#All],3,FALSE),22) &amp; "..."</f>
        <v>Indexar os projetos no...</v>
      </c>
    </row>
    <row r="94" spans="2:12" ht="20.100000000000001" customHeight="1" x14ac:dyDescent="0.25">
      <c r="B94" s="3" t="s">
        <v>44</v>
      </c>
      <c r="C94" s="10" t="s">
        <v>49</v>
      </c>
      <c r="D94" s="5">
        <v>92</v>
      </c>
      <c r="E94" s="6" t="s">
        <v>223</v>
      </c>
      <c r="H9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4" s="1" t="s">
        <v>224</v>
      </c>
      <c r="K94" s="2"/>
      <c r="L94" s="22" t="str">
        <f>LEFT(VLOOKUP(Atividades[[#This Row],[Etapa]],Etapas[#All],3,FALSE),22) &amp; "..."</f>
        <v>Extender o BD dos proj...</v>
      </c>
    </row>
    <row r="95" spans="2:12" ht="20.100000000000001" customHeight="1" x14ac:dyDescent="0.25">
      <c r="B95" s="3" t="s">
        <v>44</v>
      </c>
      <c r="C95" s="10" t="s">
        <v>49</v>
      </c>
      <c r="D95" s="5">
        <v>93</v>
      </c>
      <c r="E95" s="6" t="s">
        <v>123</v>
      </c>
      <c r="H9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5" s="1" t="s">
        <v>124</v>
      </c>
      <c r="L95" s="22" t="str">
        <f>LEFT(VLOOKUP(Atividades[[#This Row],[Etapa]],Etapas[#All],3,FALSE),22) &amp; "..."</f>
        <v>Extender o BD dos proj...</v>
      </c>
    </row>
    <row r="96" spans="2:12" ht="20.100000000000001" customHeight="1" x14ac:dyDescent="0.25">
      <c r="B96" s="3" t="s">
        <v>44</v>
      </c>
      <c r="C96" s="10" t="s">
        <v>49</v>
      </c>
      <c r="D96" s="5">
        <v>94</v>
      </c>
      <c r="E96" s="6" t="s">
        <v>119</v>
      </c>
      <c r="F96" s="6" t="s">
        <v>30</v>
      </c>
      <c r="H9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6" s="6" t="s">
        <v>72</v>
      </c>
      <c r="K96" s="2"/>
      <c r="L96" s="1" t="str">
        <f>LEFT(VLOOKUP(Atividades[[#This Row],[Etapa]],Etapas[#All],3,FALSE),22) &amp; "..."</f>
        <v>Extender o BD dos proj...</v>
      </c>
    </row>
    <row r="97" spans="2:12" ht="20.100000000000001" customHeight="1" x14ac:dyDescent="0.25">
      <c r="B97" s="3" t="s">
        <v>44</v>
      </c>
      <c r="C97" s="10" t="s">
        <v>49</v>
      </c>
      <c r="D97" s="5">
        <v>95</v>
      </c>
      <c r="E97" s="6" t="s">
        <v>125</v>
      </c>
      <c r="F97" s="6" t="s">
        <v>26</v>
      </c>
      <c r="H9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7" s="6" t="s">
        <v>116</v>
      </c>
      <c r="J97" s="1" t="s">
        <v>126</v>
      </c>
      <c r="L97" s="22" t="str">
        <f>LEFT(VLOOKUP(Atividades[[#This Row],[Etapa]],Etapas[#All],3,FALSE),22) &amp; "..."</f>
        <v>Extender o BD dos proj...</v>
      </c>
    </row>
    <row r="98" spans="2:12" ht="20.100000000000001" customHeight="1" x14ac:dyDescent="0.25">
      <c r="B98" s="3" t="s">
        <v>44</v>
      </c>
      <c r="C98" s="10" t="s">
        <v>49</v>
      </c>
      <c r="D98" s="5">
        <v>96</v>
      </c>
      <c r="E98" s="6" t="s">
        <v>127</v>
      </c>
      <c r="F98" s="6" t="s">
        <v>227</v>
      </c>
      <c r="H9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8" s="6" t="s">
        <v>116</v>
      </c>
      <c r="J98" s="1" t="s">
        <v>128</v>
      </c>
      <c r="L98" s="22" t="str">
        <f>LEFT(VLOOKUP(Atividades[[#This Row],[Etapa]],Etapas[#All],3,FALSE),22) &amp; "..."</f>
        <v>Extender o BD dos proj...</v>
      </c>
    </row>
    <row r="99" spans="2:12" ht="20.100000000000001" customHeight="1" x14ac:dyDescent="0.25">
      <c r="B99" s="3" t="s">
        <v>44</v>
      </c>
      <c r="C99" s="10" t="s">
        <v>49</v>
      </c>
      <c r="D99" s="5">
        <v>97</v>
      </c>
      <c r="E99" s="6" t="s">
        <v>130</v>
      </c>
      <c r="F99" s="6" t="s">
        <v>131</v>
      </c>
      <c r="H9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9" s="6" t="s">
        <v>116</v>
      </c>
      <c r="J99" s="1" t="s">
        <v>128</v>
      </c>
      <c r="L99" s="22" t="str">
        <f>LEFT(VLOOKUP(Atividades[[#This Row],[Etapa]],Etapas[#All],3,FALSE),22) &amp; "..."</f>
        <v>Extender o BD dos proj...</v>
      </c>
    </row>
    <row r="100" spans="2:12" ht="20.100000000000001" customHeight="1" x14ac:dyDescent="0.25">
      <c r="B100" s="3" t="s">
        <v>44</v>
      </c>
      <c r="C100" s="10" t="s">
        <v>49</v>
      </c>
      <c r="D100" s="5">
        <v>98</v>
      </c>
      <c r="E100" s="6" t="s">
        <v>228</v>
      </c>
      <c r="F100" s="6" t="s">
        <v>30</v>
      </c>
      <c r="H100" s="25"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0" s="22" t="str">
        <f>LEFT(VLOOKUP(Atividades[[#This Row],[Etapa]],Etapas[#All],3,FALSE),22) &amp; "..."</f>
        <v>Extender o BD dos proj...</v>
      </c>
    </row>
    <row r="101" spans="2:12" ht="20.100000000000001" customHeight="1" x14ac:dyDescent="0.25">
      <c r="B101" s="3" t="s">
        <v>44</v>
      </c>
      <c r="C101" s="10" t="s">
        <v>49</v>
      </c>
      <c r="D101" s="5">
        <v>99</v>
      </c>
      <c r="E101" s="6" t="s">
        <v>137</v>
      </c>
      <c r="F101" s="6" t="s">
        <v>26</v>
      </c>
      <c r="H10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1" s="6" t="s">
        <v>116</v>
      </c>
      <c r="J101" s="1" t="s">
        <v>222</v>
      </c>
      <c r="L101" s="1" t="str">
        <f>LEFT(VLOOKUP(Atividades[[#This Row],[Etapa]],Etapas[#All],3,FALSE),22) &amp; "..."</f>
        <v>Extender o BD dos proj...</v>
      </c>
    </row>
    <row r="102" spans="2:12" ht="20.100000000000001" customHeight="1" x14ac:dyDescent="0.25">
      <c r="B102" s="3" t="s">
        <v>44</v>
      </c>
      <c r="C102" s="10" t="s">
        <v>49</v>
      </c>
      <c r="D102" s="5">
        <v>100</v>
      </c>
      <c r="E102" s="6" t="s">
        <v>138</v>
      </c>
      <c r="F102" s="6" t="s">
        <v>26</v>
      </c>
      <c r="H10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2" s="6" t="s">
        <v>116</v>
      </c>
      <c r="J102" s="1" t="s">
        <v>139</v>
      </c>
      <c r="K102" s="1" t="s">
        <v>121</v>
      </c>
      <c r="L102" s="1" t="str">
        <f>LEFT(VLOOKUP(Atividades[[#This Row],[Etapa]],Etapas[#All],3,FALSE),22) &amp; "..."</f>
        <v>Extender o BD dos proj...</v>
      </c>
    </row>
    <row r="103" spans="2:12" ht="20.100000000000001" customHeight="1" x14ac:dyDescent="0.25">
      <c r="B103" s="3" t="s">
        <v>44</v>
      </c>
      <c r="C103" s="10" t="s">
        <v>49</v>
      </c>
      <c r="D103" s="5">
        <v>101</v>
      </c>
      <c r="E103" s="6" t="s">
        <v>88</v>
      </c>
      <c r="F103" s="6" t="s">
        <v>230</v>
      </c>
      <c r="H10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3" s="6" t="s">
        <v>25</v>
      </c>
      <c r="J103" s="1" t="s">
        <v>89</v>
      </c>
      <c r="K103" s="1" t="s">
        <v>229</v>
      </c>
      <c r="L103" s="22" t="str">
        <f>LEFT(VLOOKUP(Atividades[[#This Row],[Etapa]],Etapas[#All],3,FALSE),22) &amp; "..."</f>
        <v>Extender o BD dos proj...</v>
      </c>
    </row>
    <row r="104" spans="2:12" ht="20.100000000000001" customHeight="1" x14ac:dyDescent="0.25">
      <c r="B104" s="3" t="s">
        <v>44</v>
      </c>
      <c r="C104" s="10" t="s">
        <v>49</v>
      </c>
      <c r="D104" s="5">
        <v>102</v>
      </c>
      <c r="E104" s="6" t="s">
        <v>22</v>
      </c>
      <c r="F104" s="6" t="s">
        <v>23</v>
      </c>
      <c r="H10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4" s="6" t="s">
        <v>25</v>
      </c>
      <c r="L104" s="1" t="str">
        <f>LEFT(VLOOKUP(Atividades[[#This Row],[Etapa]],Etapas[#All],3,FALSE),22) &amp; "..."</f>
        <v>Extender o BD dos proj...</v>
      </c>
    </row>
    <row r="105" spans="2:12" ht="20.100000000000001" customHeight="1" x14ac:dyDescent="0.25">
      <c r="B105" s="3" t="s">
        <v>44</v>
      </c>
      <c r="C105" s="10" t="s">
        <v>49</v>
      </c>
      <c r="D105" s="5">
        <v>103</v>
      </c>
      <c r="E105" s="6" t="s">
        <v>146</v>
      </c>
      <c r="F105" s="6" t="s">
        <v>140</v>
      </c>
      <c r="H10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5" s="6" t="s">
        <v>116</v>
      </c>
      <c r="J105" s="1" t="s">
        <v>141</v>
      </c>
      <c r="K105" s="1" t="s">
        <v>142</v>
      </c>
      <c r="L105" s="1" t="str">
        <f>LEFT(VLOOKUP(Atividades[[#This Row],[Etapa]],Etapas[#All],3,FALSE),22) &amp; "..."</f>
        <v>Extender o BD dos proj...</v>
      </c>
    </row>
    <row r="106" spans="2:12" ht="20.100000000000001" customHeight="1" x14ac:dyDescent="0.25">
      <c r="B106" s="3" t="s">
        <v>44</v>
      </c>
      <c r="C106" s="10" t="s">
        <v>49</v>
      </c>
      <c r="D106" s="5">
        <v>104</v>
      </c>
      <c r="E106" s="6" t="s">
        <v>147</v>
      </c>
      <c r="F106" s="6" t="s">
        <v>140</v>
      </c>
      <c r="H10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6" s="6" t="s">
        <v>116</v>
      </c>
      <c r="J106" s="1" t="s">
        <v>141</v>
      </c>
      <c r="K106" s="1" t="s">
        <v>143</v>
      </c>
      <c r="L106" s="1" t="str">
        <f>LEFT(VLOOKUP(Atividades[[#This Row],[Etapa]],Etapas[#All],3,FALSE),22) &amp; "..."</f>
        <v>Extender o BD dos proj...</v>
      </c>
    </row>
    <row r="107" spans="2:12" ht="20.100000000000001" customHeight="1" x14ac:dyDescent="0.25">
      <c r="B107" s="3" t="s">
        <v>44</v>
      </c>
      <c r="C107" s="10" t="s">
        <v>49</v>
      </c>
      <c r="D107" s="5">
        <v>105</v>
      </c>
      <c r="E107" s="6" t="s">
        <v>197</v>
      </c>
      <c r="F107" s="6" t="s">
        <v>140</v>
      </c>
      <c r="H10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7" s="6" t="s">
        <v>116</v>
      </c>
      <c r="J107" s="1" t="s">
        <v>141</v>
      </c>
      <c r="K107" s="1" t="s">
        <v>199</v>
      </c>
      <c r="L107" s="1" t="str">
        <f>LEFT(VLOOKUP(Atividades[[#This Row],[Etapa]],Etapas[#All],3,FALSE),22) &amp; "..."</f>
        <v>Extender o BD dos proj...</v>
      </c>
    </row>
    <row r="108" spans="2:12" ht="20.100000000000001" customHeight="1" x14ac:dyDescent="0.25">
      <c r="B108" s="3" t="s">
        <v>44</v>
      </c>
      <c r="C108" s="10" t="s">
        <v>49</v>
      </c>
      <c r="D108" s="5">
        <v>106</v>
      </c>
      <c r="E108" s="6" t="s">
        <v>86</v>
      </c>
      <c r="F108" s="6" t="s">
        <v>87</v>
      </c>
      <c r="H10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8" s="6" t="s">
        <v>25</v>
      </c>
      <c r="L108" s="1" t="str">
        <f>LEFT(VLOOKUP(Atividades[[#This Row],[Etapa]],Etapas[#All],3,FALSE),22) &amp; "..."</f>
        <v>Extender o BD dos proj...</v>
      </c>
    </row>
    <row r="109" spans="2:12" ht="20.100000000000001" customHeight="1" x14ac:dyDescent="0.25">
      <c r="B109" s="3" t="s">
        <v>44</v>
      </c>
      <c r="C109" s="10" t="s">
        <v>49</v>
      </c>
      <c r="D109" s="5">
        <v>107</v>
      </c>
      <c r="E109" s="6" t="s">
        <v>201</v>
      </c>
      <c r="F109" s="6" t="s">
        <v>202</v>
      </c>
      <c r="H10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9" s="1" t="str">
        <f>LEFT(VLOOKUP(Atividades[[#This Row],[Etapa]],Etapas[#All],3,FALSE),22) &amp; "..."</f>
        <v>Extender o BD dos proj...</v>
      </c>
    </row>
    <row r="110" spans="2:12" ht="20.100000000000001" customHeight="1" x14ac:dyDescent="0.25">
      <c r="B110" s="3" t="s">
        <v>44</v>
      </c>
      <c r="C110" s="10"/>
      <c r="D110" s="5">
        <v>108</v>
      </c>
      <c r="E110" s="6" t="s">
        <v>144</v>
      </c>
      <c r="F110" s="6" t="s">
        <v>145</v>
      </c>
      <c r="H11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10" s="1" t="str">
        <f>LEFT(VLOOKUP(Atividades[[#This Row],[Etapa]],Etapas[#All],3,FALSE),22) &amp; "..."</f>
        <v>Extender o BD dos proj...</v>
      </c>
    </row>
    <row r="111" spans="2:12" ht="20.100000000000001" customHeight="1" x14ac:dyDescent="0.25">
      <c r="B111" s="3" t="s">
        <v>44</v>
      </c>
      <c r="C111" s="10" t="s">
        <v>49</v>
      </c>
      <c r="D111" s="5">
        <v>109</v>
      </c>
      <c r="E111" s="6" t="s">
        <v>184</v>
      </c>
      <c r="F111" s="6" t="s">
        <v>193</v>
      </c>
      <c r="H1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1" s="6" t="s">
        <v>82</v>
      </c>
      <c r="L111" s="22" t="str">
        <f>LEFT(VLOOKUP(Atividades[[#This Row],[Etapa]],Etapas[#All],3,FALSE),22) &amp; "..."</f>
        <v>Extender o BD dos proj...</v>
      </c>
    </row>
    <row r="112" spans="2:12" ht="20.100000000000001" customHeight="1" x14ac:dyDescent="0.25">
      <c r="B112" s="3" t="s">
        <v>44</v>
      </c>
      <c r="C112" s="10" t="s">
        <v>49</v>
      </c>
      <c r="D112" s="5">
        <v>110</v>
      </c>
      <c r="E112" s="6" t="s">
        <v>198</v>
      </c>
      <c r="F112" s="6" t="s">
        <v>140</v>
      </c>
      <c r="H1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2" s="6" t="s">
        <v>116</v>
      </c>
      <c r="J112" s="1" t="s">
        <v>141</v>
      </c>
      <c r="K112" s="1" t="s">
        <v>200</v>
      </c>
      <c r="L112" s="1" t="str">
        <f>LEFT(VLOOKUP(Atividades[[#This Row],[Etapa]],Etapas[#All],3,FALSE),22) &amp; "..."</f>
        <v>Extender o BD dos proj...</v>
      </c>
    </row>
    <row r="113" spans="2:12" ht="20.100000000000001" customHeight="1" x14ac:dyDescent="0.25">
      <c r="B113" s="3" t="s">
        <v>44</v>
      </c>
      <c r="C113" s="10"/>
      <c r="D113" s="5">
        <v>111</v>
      </c>
      <c r="E113" s="6" t="s">
        <v>185</v>
      </c>
      <c r="F113" s="6" t="s">
        <v>193</v>
      </c>
      <c r="H11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3" s="6" t="s">
        <v>82</v>
      </c>
      <c r="L113" s="22" t="str">
        <f>LEFT(VLOOKUP(Atividades[[#This Row],[Etapa]],Etapas[#All],3,FALSE),22) &amp; "..."</f>
        <v>Extender o BD dos proj...</v>
      </c>
    </row>
    <row r="114" spans="2:12" ht="20.100000000000001" customHeight="1" x14ac:dyDescent="0.25">
      <c r="B114" s="3" t="s">
        <v>44</v>
      </c>
      <c r="C114" s="10" t="s">
        <v>49</v>
      </c>
      <c r="D114" s="5">
        <v>112</v>
      </c>
      <c r="E114" s="6" t="s">
        <v>194</v>
      </c>
      <c r="F114" s="6" t="s">
        <v>193</v>
      </c>
      <c r="G114" s="13" t="s">
        <v>19</v>
      </c>
      <c r="H1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4" s="6" t="s">
        <v>82</v>
      </c>
      <c r="L114" s="22" t="str">
        <f>LEFT(VLOOKUP(Atividades[[#This Row],[Etapa]],Etapas[#All],3,FALSE),22) &amp; "..."</f>
        <v>Extender o BD dos proj...</v>
      </c>
    </row>
    <row r="115" spans="2:12" ht="20.100000000000001" customHeight="1" x14ac:dyDescent="0.25">
      <c r="B115" s="3" t="s">
        <v>148</v>
      </c>
      <c r="C115" s="10" t="s">
        <v>49</v>
      </c>
      <c r="D115" s="5">
        <v>113</v>
      </c>
      <c r="E115" s="6" t="s">
        <v>123</v>
      </c>
      <c r="H1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15" s="1" t="s">
        <v>124</v>
      </c>
      <c r="K115" s="2"/>
      <c r="L115" s="1" t="str">
        <f>LEFT(VLOOKUP(Atividades[[#This Row],[Etapa]],Etapas[#All],3,FALSE),22) &amp; "..."</f>
        <v>Configurar o genie-sea...</v>
      </c>
    </row>
    <row r="116" spans="2:12" ht="20.100000000000001" customHeight="1" x14ac:dyDescent="0.25">
      <c r="B116" s="3" t="s">
        <v>148</v>
      </c>
      <c r="C116" s="10" t="s">
        <v>49</v>
      </c>
      <c r="D116" s="5">
        <v>114</v>
      </c>
      <c r="E116" s="6" t="s">
        <v>119</v>
      </c>
      <c r="F116" s="6" t="s">
        <v>30</v>
      </c>
      <c r="H1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6" s="6" t="s">
        <v>72</v>
      </c>
      <c r="K116" s="2"/>
      <c r="L116" s="1" t="str">
        <f>LEFT(VLOOKUP(Atividades[[#This Row],[Etapa]],Etapas[#All],3,FALSE),22) &amp; "..."</f>
        <v>Configurar o genie-sea...</v>
      </c>
    </row>
    <row r="117" spans="2:12" ht="20.100000000000001" customHeight="1" x14ac:dyDescent="0.25">
      <c r="B117" s="3" t="s">
        <v>148</v>
      </c>
      <c r="C117" s="10" t="s">
        <v>49</v>
      </c>
      <c r="D117" s="5">
        <v>115</v>
      </c>
      <c r="E117" s="6" t="s">
        <v>125</v>
      </c>
      <c r="F117" s="6" t="s">
        <v>26</v>
      </c>
      <c r="H1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7" s="6" t="s">
        <v>116</v>
      </c>
      <c r="J117" s="1" t="s">
        <v>126</v>
      </c>
      <c r="L117" s="1" t="str">
        <f>LEFT(VLOOKUP(Atividades[[#This Row],[Etapa]],Etapas[#All],3,FALSE),22) &amp; "..."</f>
        <v>Configurar o genie-sea...</v>
      </c>
    </row>
    <row r="118" spans="2:12" ht="20.100000000000001" customHeight="1" x14ac:dyDescent="0.25">
      <c r="B118" s="3" t="s">
        <v>148</v>
      </c>
      <c r="C118" s="10" t="s">
        <v>49</v>
      </c>
      <c r="D118" s="5">
        <v>116</v>
      </c>
      <c r="E118" s="6" t="s">
        <v>127</v>
      </c>
      <c r="F118" s="6" t="s">
        <v>227</v>
      </c>
      <c r="H1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8" s="6" t="s">
        <v>116</v>
      </c>
      <c r="J118" s="1" t="s">
        <v>128</v>
      </c>
      <c r="L118" s="1" t="str">
        <f>LEFT(VLOOKUP(Atividades[[#This Row],[Etapa]],Etapas[#All],3,FALSE),22) &amp; "..."</f>
        <v>Configurar o genie-sea...</v>
      </c>
    </row>
    <row r="119" spans="2:12" ht="20.100000000000001" customHeight="1" x14ac:dyDescent="0.25">
      <c r="B119" s="3" t="s">
        <v>148</v>
      </c>
      <c r="C119" s="10" t="s">
        <v>49</v>
      </c>
      <c r="D119" s="5">
        <v>117</v>
      </c>
      <c r="E119" s="6" t="s">
        <v>130</v>
      </c>
      <c r="F119" s="6" t="s">
        <v>131</v>
      </c>
      <c r="H1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9" s="6" t="s">
        <v>116</v>
      </c>
      <c r="J119" s="1" t="s">
        <v>128</v>
      </c>
      <c r="K119" s="1" t="s">
        <v>129</v>
      </c>
      <c r="L119" s="1" t="str">
        <f>LEFT(VLOOKUP(Atividades[[#This Row],[Etapa]],Etapas[#All],3,FALSE),22) &amp; "..."</f>
        <v>Configurar o genie-sea...</v>
      </c>
    </row>
    <row r="120" spans="2:12" ht="20.100000000000001" customHeight="1" x14ac:dyDescent="0.25">
      <c r="B120" s="3" t="s">
        <v>148</v>
      </c>
      <c r="C120" s="10" t="s">
        <v>49</v>
      </c>
      <c r="D120" s="5">
        <v>118</v>
      </c>
      <c r="E120" s="6" t="s">
        <v>88</v>
      </c>
      <c r="F120" s="6" t="s">
        <v>230</v>
      </c>
      <c r="H1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0" s="6" t="s">
        <v>25</v>
      </c>
      <c r="J120" s="1" t="s">
        <v>89</v>
      </c>
      <c r="K120" s="1" t="s">
        <v>229</v>
      </c>
      <c r="L120" s="22" t="str">
        <f>LEFT(VLOOKUP(Atividades[[#This Row],[Etapa]],Etapas[#All],3,FALSE),22) &amp; "..."</f>
        <v>Configurar o genie-sea...</v>
      </c>
    </row>
    <row r="121" spans="2:12" ht="20.100000000000001" customHeight="1" x14ac:dyDescent="0.25">
      <c r="B121" s="3" t="s">
        <v>148</v>
      </c>
      <c r="C121" s="10" t="s">
        <v>49</v>
      </c>
      <c r="D121" s="5">
        <v>119</v>
      </c>
      <c r="E121" s="6" t="s">
        <v>203</v>
      </c>
      <c r="F121" s="6" t="s">
        <v>26</v>
      </c>
      <c r="H1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1" s="6" t="s">
        <v>116</v>
      </c>
      <c r="J121" s="1" t="s">
        <v>204</v>
      </c>
      <c r="K121" s="1" t="s">
        <v>121</v>
      </c>
      <c r="L121" s="22" t="str">
        <f>LEFT(VLOOKUP(Atividades[[#This Row],[Etapa]],Etapas[#All],3,FALSE),22) &amp; "..."</f>
        <v>Configurar o genie-sea...</v>
      </c>
    </row>
    <row r="122" spans="2:12" ht="20.100000000000001" customHeight="1" x14ac:dyDescent="0.25">
      <c r="B122" s="3" t="s">
        <v>148</v>
      </c>
      <c r="C122" s="10" t="s">
        <v>49</v>
      </c>
      <c r="D122" s="5">
        <v>120</v>
      </c>
      <c r="E122" s="6" t="s">
        <v>22</v>
      </c>
      <c r="F122" s="6" t="s">
        <v>23</v>
      </c>
      <c r="H1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2" s="6" t="s">
        <v>25</v>
      </c>
      <c r="L122" s="1" t="str">
        <f>LEFT(VLOOKUP(Atividades[[#This Row],[Etapa]],Etapas[#All],3,FALSE),22) &amp; "..."</f>
        <v>Configurar o genie-sea...</v>
      </c>
    </row>
    <row r="123" spans="2:12" ht="20.100000000000001" customHeight="1" x14ac:dyDescent="0.25">
      <c r="B123" s="3" t="s">
        <v>148</v>
      </c>
      <c r="C123" s="10" t="s">
        <v>49</v>
      </c>
      <c r="D123" s="5">
        <v>121</v>
      </c>
      <c r="E123" s="6" t="s">
        <v>86</v>
      </c>
      <c r="F123" s="6" t="s">
        <v>87</v>
      </c>
      <c r="H1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3" s="6" t="s">
        <v>25</v>
      </c>
      <c r="L123" s="1" t="str">
        <f>LEFT(VLOOKUP(Atividades[[#This Row],[Etapa]],Etapas[#All],3,FALSE),22) &amp; "..."</f>
        <v>Configurar o genie-sea...</v>
      </c>
    </row>
    <row r="124" spans="2:12" ht="20.100000000000001" customHeight="1" x14ac:dyDescent="0.25">
      <c r="B124" s="3" t="s">
        <v>148</v>
      </c>
      <c r="C124" s="10"/>
      <c r="D124" s="5">
        <v>122</v>
      </c>
      <c r="E124" s="6" t="s">
        <v>207</v>
      </c>
      <c r="F124" s="6" t="s">
        <v>209</v>
      </c>
      <c r="H12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4" s="6" t="s">
        <v>116</v>
      </c>
      <c r="J124" s="1" t="s">
        <v>126</v>
      </c>
      <c r="L124" s="1" t="str">
        <f>LEFT(VLOOKUP(Atividades[[#This Row],[Etapa]],Etapas[#All],3,FALSE),22) &amp; "..."</f>
        <v>Configurar o genie-sea...</v>
      </c>
    </row>
    <row r="125" spans="2:12" ht="20.100000000000001" customHeight="1" x14ac:dyDescent="0.25">
      <c r="B125" s="3" t="s">
        <v>148</v>
      </c>
      <c r="C125" s="10" t="s">
        <v>49</v>
      </c>
      <c r="D125" s="5">
        <v>123</v>
      </c>
      <c r="E125" s="6" t="s">
        <v>205</v>
      </c>
      <c r="F125" s="6" t="s">
        <v>26</v>
      </c>
      <c r="H1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5" s="6" t="s">
        <v>116</v>
      </c>
      <c r="J125" s="1" t="s">
        <v>126</v>
      </c>
      <c r="L125" s="22" t="str">
        <f>LEFT(VLOOKUP(Atividades[[#This Row],[Etapa]],Etapas[#All],3,FALSE),22) &amp; "..."</f>
        <v>Configurar o genie-sea...</v>
      </c>
    </row>
    <row r="126" spans="2:12" ht="20.100000000000001" customHeight="1" x14ac:dyDescent="0.25">
      <c r="B126" s="3" t="s">
        <v>148</v>
      </c>
      <c r="C126" s="10" t="s">
        <v>49</v>
      </c>
      <c r="D126" s="5">
        <v>124</v>
      </c>
      <c r="E126" s="6" t="s">
        <v>186</v>
      </c>
      <c r="F126" s="6" t="s">
        <v>208</v>
      </c>
      <c r="H1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6" s="6" t="s">
        <v>82</v>
      </c>
      <c r="L126" s="22" t="str">
        <f>LEFT(VLOOKUP(Atividades[[#This Row],[Etapa]],Etapas[#All],3,FALSE),22) &amp; "..."</f>
        <v>Configurar o genie-sea...</v>
      </c>
    </row>
    <row r="127" spans="2:12" ht="20.100000000000001" customHeight="1" x14ac:dyDescent="0.25">
      <c r="B127" s="3" t="s">
        <v>157</v>
      </c>
      <c r="C127" s="10" t="s">
        <v>49</v>
      </c>
      <c r="D127" s="5">
        <v>125</v>
      </c>
      <c r="E127" s="6" t="s">
        <v>132</v>
      </c>
      <c r="H1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27" s="1" t="s">
        <v>113</v>
      </c>
      <c r="K127" s="2"/>
      <c r="L127" s="1" t="str">
        <f>LEFT(VLOOKUP(Atividades[[#This Row],[Etapa]],Etapas[#All],3,FALSE),22) &amp; "..."</f>
        <v>Executar o i-code-geni...</v>
      </c>
    </row>
    <row r="128" spans="2:12" ht="20.100000000000001" customHeight="1" x14ac:dyDescent="0.25">
      <c r="B128" s="3" t="s">
        <v>157</v>
      </c>
      <c r="C128" s="10" t="s">
        <v>49</v>
      </c>
      <c r="D128" s="5">
        <v>126</v>
      </c>
      <c r="E128" s="6" t="s">
        <v>119</v>
      </c>
      <c r="F128" s="6" t="s">
        <v>30</v>
      </c>
      <c r="H12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8" s="6" t="s">
        <v>72</v>
      </c>
      <c r="L128" s="1" t="str">
        <f>LEFT(VLOOKUP(Atividades[[#This Row],[Etapa]],Etapas[#All],3,FALSE),22) &amp; "..."</f>
        <v>Executar o i-code-geni...</v>
      </c>
    </row>
    <row r="129" spans="2:12" ht="20.100000000000001" customHeight="1" x14ac:dyDescent="0.25">
      <c r="B129" s="3" t="s">
        <v>157</v>
      </c>
      <c r="C129" s="10" t="s">
        <v>49</v>
      </c>
      <c r="D129" s="5">
        <v>127</v>
      </c>
      <c r="E129" s="6" t="s">
        <v>114</v>
      </c>
      <c r="F129" s="6" t="s">
        <v>26</v>
      </c>
      <c r="H1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9" s="6" t="s">
        <v>116</v>
      </c>
      <c r="J129" s="1" t="s">
        <v>118</v>
      </c>
      <c r="L129" s="1" t="str">
        <f>LEFT(VLOOKUP(Atividades[[#This Row],[Etapa]],Etapas[#All],3,FALSE),22) &amp; "..."</f>
        <v>Executar o i-code-geni...</v>
      </c>
    </row>
    <row r="130" spans="2:12" ht="20.100000000000001" customHeight="1" x14ac:dyDescent="0.25">
      <c r="B130" s="3" t="s">
        <v>157</v>
      </c>
      <c r="C130" s="10" t="s">
        <v>49</v>
      </c>
      <c r="D130" s="5">
        <v>128</v>
      </c>
      <c r="E130" s="6" t="s">
        <v>115</v>
      </c>
      <c r="F130" s="6" t="s">
        <v>26</v>
      </c>
      <c r="H1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0" s="6" t="s">
        <v>116</v>
      </c>
      <c r="J130" s="1" t="s">
        <v>120</v>
      </c>
      <c r="K130" s="1" t="s">
        <v>121</v>
      </c>
      <c r="L130" s="1" t="str">
        <f>LEFT(VLOOKUP(Atividades[[#This Row],[Etapa]],Etapas[#All],3,FALSE),22) &amp; "..."</f>
        <v>Executar o i-code-geni...</v>
      </c>
    </row>
    <row r="131" spans="2:12" ht="20.100000000000001" customHeight="1" x14ac:dyDescent="0.25">
      <c r="B131" s="3" t="s">
        <v>157</v>
      </c>
      <c r="C131" s="10" t="s">
        <v>49</v>
      </c>
      <c r="D131" s="5">
        <v>129</v>
      </c>
      <c r="E131" s="6" t="s">
        <v>88</v>
      </c>
      <c r="F131" s="6" t="s">
        <v>230</v>
      </c>
      <c r="H1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1" s="6" t="s">
        <v>25</v>
      </c>
      <c r="J131" s="1" t="s">
        <v>89</v>
      </c>
      <c r="K131" s="1" t="s">
        <v>229</v>
      </c>
      <c r="L131" s="22" t="str">
        <f>LEFT(VLOOKUP(Atividades[[#This Row],[Etapa]],Etapas[#All],3,FALSE),22) &amp; "..."</f>
        <v>Executar o i-code-geni...</v>
      </c>
    </row>
    <row r="132" spans="2:12" ht="20.100000000000001" customHeight="1" x14ac:dyDescent="0.25">
      <c r="B132" s="3" t="s">
        <v>157</v>
      </c>
      <c r="C132" s="10" t="s">
        <v>49</v>
      </c>
      <c r="D132" s="5">
        <v>130</v>
      </c>
      <c r="E132" s="6" t="s">
        <v>22</v>
      </c>
      <c r="F132" s="6" t="s">
        <v>23</v>
      </c>
      <c r="H132"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2" s="6" t="s">
        <v>25</v>
      </c>
      <c r="L132" s="22" t="str">
        <f>LEFT(VLOOKUP(Atividades[[#This Row],[Etapa]],Etapas[#All],3,FALSE),22) &amp; "..."</f>
        <v>Executar o i-code-geni...</v>
      </c>
    </row>
    <row r="133" spans="2:12" ht="20.100000000000001" customHeight="1" x14ac:dyDescent="0.25">
      <c r="B133" s="3" t="s">
        <v>157</v>
      </c>
      <c r="C133" s="10" t="s">
        <v>49</v>
      </c>
      <c r="D133" s="5">
        <v>131</v>
      </c>
      <c r="E133" s="6" t="s">
        <v>86</v>
      </c>
      <c r="F133" s="6" t="s">
        <v>87</v>
      </c>
      <c r="H133"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3" s="6" t="s">
        <v>25</v>
      </c>
      <c r="L133" s="22" t="str">
        <f>LEFT(VLOOKUP(Atividades[[#This Row],[Etapa]],Etapas[#All],3,FALSE),22) &amp; "..."</f>
        <v>Executar o i-code-geni...</v>
      </c>
    </row>
    <row r="134" spans="2:12" ht="20.100000000000001" customHeight="1" x14ac:dyDescent="0.25">
      <c r="B134" s="3" t="s">
        <v>157</v>
      </c>
      <c r="C134" s="10" t="s">
        <v>49</v>
      </c>
      <c r="D134" s="5">
        <v>132</v>
      </c>
      <c r="E134" s="6" t="s">
        <v>122</v>
      </c>
      <c r="F134" s="6" t="s">
        <v>133</v>
      </c>
      <c r="H1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34" s="1" t="str">
        <f>LEFT(VLOOKUP(Atividades[[#This Row],[Etapa]],Etapas[#All],3,FALSE),22) &amp; "..."</f>
        <v>Executar o i-code-geni...</v>
      </c>
    </row>
    <row r="135" spans="2:12" ht="20.100000000000001" customHeight="1" x14ac:dyDescent="0.25">
      <c r="B135" s="3" t="s">
        <v>157</v>
      </c>
      <c r="C135" s="10" t="s">
        <v>49</v>
      </c>
      <c r="D135" s="5">
        <v>133</v>
      </c>
      <c r="E135" s="6" t="s">
        <v>134</v>
      </c>
      <c r="F135" s="6" t="s">
        <v>136</v>
      </c>
      <c r="H1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5" s="1" t="s">
        <v>135</v>
      </c>
      <c r="L135" s="1" t="str">
        <f>LEFT(VLOOKUP(Atividades[[#This Row],[Etapa]],Etapas[#All],3,FALSE),22) &amp; "..."</f>
        <v>Executar o i-code-geni...</v>
      </c>
    </row>
    <row r="136" spans="2:12" ht="20.100000000000001" customHeight="1" x14ac:dyDescent="0.25">
      <c r="B136" s="3" t="s">
        <v>157</v>
      </c>
      <c r="C136" s="10" t="s">
        <v>49</v>
      </c>
      <c r="D136" s="5">
        <v>134</v>
      </c>
      <c r="E136" s="6" t="s">
        <v>186</v>
      </c>
      <c r="F136" s="6" t="s">
        <v>210</v>
      </c>
      <c r="H136"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6" s="6" t="s">
        <v>82</v>
      </c>
      <c r="L136" s="22" t="str">
        <f>LEFT(VLOOKUP(Atividades[[#This Row],[Etapa]],Etapas[#All],3,FALSE),22) &amp; "..."</f>
        <v>Executar o i-code-geni...</v>
      </c>
    </row>
    <row r="137" spans="2:12" ht="20.100000000000001" customHeight="1" x14ac:dyDescent="0.25">
      <c r="B137" s="3" t="s">
        <v>157</v>
      </c>
      <c r="C137" s="10" t="s">
        <v>49</v>
      </c>
      <c r="D137" s="5">
        <v>135</v>
      </c>
      <c r="E137" s="6" t="s">
        <v>212</v>
      </c>
      <c r="F137" s="6" t="s">
        <v>211</v>
      </c>
      <c r="H13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7" s="1" t="s">
        <v>135</v>
      </c>
      <c r="L137" s="22" t="str">
        <f>LEFT(VLOOKUP(Atividades[[#This Row],[Etapa]],Etapas[#All],3,FALSE),22) &amp; "..."</f>
        <v>Executar o i-code-geni...</v>
      </c>
    </row>
    <row r="138" spans="2:12" ht="20.100000000000001" customHeight="1" x14ac:dyDescent="0.25">
      <c r="B138" s="3" t="s">
        <v>157</v>
      </c>
      <c r="C138" s="10" t="s">
        <v>49</v>
      </c>
      <c r="D138" s="5">
        <v>136</v>
      </c>
      <c r="E138" s="6" t="s">
        <v>186</v>
      </c>
      <c r="F138" s="6" t="s">
        <v>210</v>
      </c>
      <c r="H138"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8" s="6" t="s">
        <v>82</v>
      </c>
      <c r="L138" s="22" t="str">
        <f>LEFT(VLOOKUP(Atividades[[#This Row],[Etapa]],Etapas[#All],3,FALSE),22) &amp; "..."</f>
        <v>Executar o i-code-geni...</v>
      </c>
    </row>
  </sheetData>
  <conditionalFormatting sqref="C4:C45 C78:C138">
    <cfRule type="cellIs" dxfId="86" priority="89" operator="equal">
      <formula>"ok"</formula>
    </cfRule>
  </conditionalFormatting>
  <conditionalFormatting sqref="J42:K43 I86:K86 K77 H4:H18 E43:G45 F46:G46 I44:K47 H41:H47 E47:G47 J49:K49 E51:J60 E49:H50 G50:G60 F61:K67 E50:E67 E69:K72 J68:K68 J73:K76 I80:K83 K79 E80:G86 I84:I85 K84:K85 E87:K90 H80:H90 J91:K93 F92:F93 J112:K114 F112:F114 J126:K126 J136:K136 G137:I137 K137 J138:K138 D1:K2 D4:K4 E105:K111 D6 D8 D10 D12 D14 D16 D18 D20 D22 D24 D26 D28 D30 D32 D34 D36 D38 D40 D42:H42 D44 D46 D48:K48 D50 D52 D54 D56 D58 D60 D62 D64 D66 D68 D70 D72 D74:H74 D76 D78:K78 D80 D82 D84 D86 D88 D90 D92 D94 D96 D98 E94:K101 D100 E137 E127:K130 E132:K133 K131 E115:K119 E121:K125 K120 J102:K102 J104:K104 D139:K1048576 D102 K103 D104 D106 D108 D110 D112 D114 D116 D118 D120 D122 D124 D126 D128 D130 D132 D134 D136 D138 E5:K41">
    <cfRule type="expression" dxfId="85" priority="86">
      <formula>$C1="ok"</formula>
    </cfRule>
  </conditionalFormatting>
  <conditionalFormatting sqref="I42">
    <cfRule type="expression" dxfId="84" priority="84">
      <formula>$C42="ok"</formula>
    </cfRule>
  </conditionalFormatting>
  <conditionalFormatting sqref="I43">
    <cfRule type="expression" dxfId="83" priority="83">
      <formula>$C43="ok"</formula>
    </cfRule>
  </conditionalFormatting>
  <conditionalFormatting sqref="I74">
    <cfRule type="expression" dxfId="82" priority="82">
      <formula>$C74="ok"</formula>
    </cfRule>
  </conditionalFormatting>
  <conditionalFormatting sqref="J84">
    <cfRule type="expression" dxfId="81" priority="81">
      <formula>$C84="ok"</formula>
    </cfRule>
  </conditionalFormatting>
  <conditionalFormatting sqref="I49">
    <cfRule type="expression" dxfId="80" priority="80">
      <formula>$C49="ok"</formula>
    </cfRule>
  </conditionalFormatting>
  <conditionalFormatting sqref="E102:I102">
    <cfRule type="expression" dxfId="79" priority="72">
      <formula>$C102="ok"</formula>
    </cfRule>
  </conditionalFormatting>
  <conditionalFormatting sqref="E104:I104">
    <cfRule type="expression" dxfId="78" priority="71">
      <formula>$C104="ok"</formula>
    </cfRule>
  </conditionalFormatting>
  <conditionalFormatting sqref="H104">
    <cfRule type="expression" dxfId="77" priority="70">
      <formula>$C104="ok"</formula>
    </cfRule>
  </conditionalFormatting>
  <conditionalFormatting sqref="C77">
    <cfRule type="cellIs" dxfId="76" priority="67" operator="equal">
      <formula>"ok"</formula>
    </cfRule>
  </conditionalFormatting>
  <conditionalFormatting sqref="J77">
    <cfRule type="expression" dxfId="75" priority="66">
      <formula>$C77="ok"</formula>
    </cfRule>
  </conditionalFormatting>
  <conditionalFormatting sqref="E46">
    <cfRule type="expression" dxfId="74" priority="64">
      <formula>$C46="ok"</formula>
    </cfRule>
  </conditionalFormatting>
  <conditionalFormatting sqref="J50:J60">
    <cfRule type="expression" dxfId="73" priority="63">
      <formula>$C50="ok"</formula>
    </cfRule>
  </conditionalFormatting>
  <conditionalFormatting sqref="I50:I60">
    <cfRule type="expression" dxfId="72" priority="62">
      <formula>$C50="ok"</formula>
    </cfRule>
  </conditionalFormatting>
  <conditionalFormatting sqref="K50:K60">
    <cfRule type="expression" dxfId="71" priority="61">
      <formula>$C50="ok"</formula>
    </cfRule>
  </conditionalFormatting>
  <conditionalFormatting sqref="E73:H73">
    <cfRule type="expression" dxfId="70" priority="57">
      <formula>$C73="ok"</formula>
    </cfRule>
  </conditionalFormatting>
  <conditionalFormatting sqref="I73">
    <cfRule type="expression" dxfId="69" priority="56">
      <formula>$C73="ok"</formula>
    </cfRule>
  </conditionalFormatting>
  <conditionalFormatting sqref="E77:F77 H77">
    <cfRule type="expression" dxfId="68" priority="53">
      <formula>$C77="ok"</formula>
    </cfRule>
  </conditionalFormatting>
  <conditionalFormatting sqref="I77">
    <cfRule type="expression" dxfId="67" priority="52">
      <formula>$C77="ok"</formula>
    </cfRule>
  </conditionalFormatting>
  <conditionalFormatting sqref="E68:I68">
    <cfRule type="expression" dxfId="66" priority="51">
      <formula>$C68="ok"</formula>
    </cfRule>
  </conditionalFormatting>
  <conditionalFormatting sqref="C75">
    <cfRule type="cellIs" dxfId="65" priority="50" operator="equal">
      <formula>"ok"</formula>
    </cfRule>
  </conditionalFormatting>
  <conditionalFormatting sqref="E75:H75 F75:F78">
    <cfRule type="expression" dxfId="64" priority="49">
      <formula>$C75="ok"</formula>
    </cfRule>
  </conditionalFormatting>
  <conditionalFormatting sqref="I75">
    <cfRule type="expression" dxfId="63" priority="48">
      <formula>$C75="ok"</formula>
    </cfRule>
  </conditionalFormatting>
  <conditionalFormatting sqref="C76">
    <cfRule type="cellIs" dxfId="62" priority="46" operator="equal">
      <formula>"ok"</formula>
    </cfRule>
  </conditionalFormatting>
  <conditionalFormatting sqref="E76:H76">
    <cfRule type="expression" dxfId="61" priority="45">
      <formula>$C76="ok"</formula>
    </cfRule>
  </conditionalFormatting>
  <conditionalFormatting sqref="I76">
    <cfRule type="expression" dxfId="60" priority="44">
      <formula>$C76="ok"</formula>
    </cfRule>
  </conditionalFormatting>
  <conditionalFormatting sqref="G77">
    <cfRule type="expression" dxfId="59" priority="43">
      <formula>$C77="ok"</formula>
    </cfRule>
  </conditionalFormatting>
  <conditionalFormatting sqref="E79:J79">
    <cfRule type="expression" dxfId="58" priority="42">
      <formula>$C79="ok"</formula>
    </cfRule>
  </conditionalFormatting>
  <conditionalFormatting sqref="E93:I93">
    <cfRule type="expression" dxfId="57" priority="40">
      <formula>$C93="ok"</formula>
    </cfRule>
  </conditionalFormatting>
  <conditionalFormatting sqref="E91:H91 F91:F93">
    <cfRule type="expression" dxfId="56" priority="37">
      <formula>$C91="ok"</formula>
    </cfRule>
  </conditionalFormatting>
  <conditionalFormatting sqref="I91">
    <cfRule type="expression" dxfId="55" priority="36">
      <formula>$C91="ok"</formula>
    </cfRule>
  </conditionalFormatting>
  <conditionalFormatting sqref="E92:H92">
    <cfRule type="expression" dxfId="54" priority="35">
      <formula>$C92="ok"</formula>
    </cfRule>
  </conditionalFormatting>
  <conditionalFormatting sqref="I92">
    <cfRule type="expression" dxfId="53" priority="34">
      <formula>$C92="ok"</formula>
    </cfRule>
  </conditionalFormatting>
  <conditionalFormatting sqref="E114:F114 H114">
    <cfRule type="expression" dxfId="52" priority="31">
      <formula>$C114="ok"</formula>
    </cfRule>
  </conditionalFormatting>
  <conditionalFormatting sqref="I114">
    <cfRule type="expression" dxfId="51" priority="30">
      <formula>$C114="ok"</formula>
    </cfRule>
  </conditionalFormatting>
  <conditionalFormatting sqref="E112:H112">
    <cfRule type="expression" dxfId="50" priority="29">
      <formula>$C112="ok"</formula>
    </cfRule>
  </conditionalFormatting>
  <conditionalFormatting sqref="I112">
    <cfRule type="expression" dxfId="49" priority="28">
      <formula>$C112="ok"</formula>
    </cfRule>
  </conditionalFormatting>
  <conditionalFormatting sqref="E113:H113">
    <cfRule type="expression" dxfId="48" priority="27">
      <formula>$C113="ok"</formula>
    </cfRule>
  </conditionalFormatting>
  <conditionalFormatting sqref="I113">
    <cfRule type="expression" dxfId="47" priority="26">
      <formula>$C113="ok"</formula>
    </cfRule>
  </conditionalFormatting>
  <conditionalFormatting sqref="G114">
    <cfRule type="expression" dxfId="46" priority="25">
      <formula>$C114="ok"</formula>
    </cfRule>
  </conditionalFormatting>
  <conditionalFormatting sqref="J85">
    <cfRule type="expression" dxfId="45" priority="24">
      <formula>$C85="ok"</formula>
    </cfRule>
  </conditionalFormatting>
  <conditionalFormatting sqref="J135:K135 E134:K134">
    <cfRule type="expression" dxfId="44" priority="23">
      <formula>$C134="ok"</formula>
    </cfRule>
  </conditionalFormatting>
  <conditionalFormatting sqref="E135:I135">
    <cfRule type="expression" dxfId="43" priority="22">
      <formula>$C135="ok"</formula>
    </cfRule>
  </conditionalFormatting>
  <conditionalFormatting sqref="H135">
    <cfRule type="expression" dxfId="42" priority="21">
      <formula>$C135="ok"</formula>
    </cfRule>
  </conditionalFormatting>
  <conditionalFormatting sqref="F126">
    <cfRule type="expression" dxfId="41" priority="20">
      <formula>$C126="ok"</formula>
    </cfRule>
  </conditionalFormatting>
  <conditionalFormatting sqref="E126:I126">
    <cfRule type="expression" dxfId="40" priority="19">
      <formula>$C126="ok"</formula>
    </cfRule>
  </conditionalFormatting>
  <conditionalFormatting sqref="F126">
    <cfRule type="expression" dxfId="39" priority="18">
      <formula>$C126="ok"</formula>
    </cfRule>
  </conditionalFormatting>
  <conditionalFormatting sqref="F136">
    <cfRule type="expression" dxfId="38" priority="17">
      <formula>$C136="ok"</formula>
    </cfRule>
  </conditionalFormatting>
  <conditionalFormatting sqref="E136:I136">
    <cfRule type="expression" dxfId="37" priority="16">
      <formula>$C136="ok"</formula>
    </cfRule>
  </conditionalFormatting>
  <conditionalFormatting sqref="F136">
    <cfRule type="expression" dxfId="36" priority="15">
      <formula>$C136="ok"</formula>
    </cfRule>
  </conditionalFormatting>
  <conditionalFormatting sqref="F137">
    <cfRule type="expression" dxfId="35" priority="14">
      <formula>$C137="ok"</formula>
    </cfRule>
  </conditionalFormatting>
  <conditionalFormatting sqref="F137">
    <cfRule type="expression" dxfId="34" priority="13">
      <formula>$C137="ok"</formula>
    </cfRule>
  </conditionalFormatting>
  <conditionalFormatting sqref="F137">
    <cfRule type="expression" dxfId="33" priority="12">
      <formula>$C137="ok"</formula>
    </cfRule>
  </conditionalFormatting>
  <conditionalFormatting sqref="J137">
    <cfRule type="expression" dxfId="32" priority="11">
      <formula>$C137="ok"</formula>
    </cfRule>
  </conditionalFormatting>
  <conditionalFormatting sqref="F138">
    <cfRule type="expression" dxfId="31" priority="10">
      <formula>$C138="ok"</formula>
    </cfRule>
  </conditionalFormatting>
  <conditionalFormatting sqref="E138:I138">
    <cfRule type="expression" dxfId="30" priority="9">
      <formula>$C138="ok"</formula>
    </cfRule>
  </conditionalFormatting>
  <conditionalFormatting sqref="F138">
    <cfRule type="expression" dxfId="29" priority="8">
      <formula>$C138="ok"</formula>
    </cfRule>
  </conditionalFormatting>
  <conditionalFormatting sqref="C3">
    <cfRule type="cellIs" dxfId="28" priority="7" operator="equal">
      <formula>"ok"</formula>
    </cfRule>
  </conditionalFormatting>
  <conditionalFormatting sqref="D3:K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cfRule type="expression" dxfId="27" priority="6">
      <formula>$C3="ok"</formula>
    </cfRule>
  </conditionalFormatting>
  <conditionalFormatting sqref="C46:C74">
    <cfRule type="cellIs" dxfId="26" priority="5" operator="equal">
      <formula>"ok"</formula>
    </cfRule>
  </conditionalFormatting>
  <conditionalFormatting sqref="E131:J131">
    <cfRule type="expression" dxfId="25" priority="3">
      <formula>$C131="ok"</formula>
    </cfRule>
  </conditionalFormatting>
  <conditionalFormatting sqref="E120:J120">
    <cfRule type="expression" dxfId="24" priority="2">
      <formula>$C120="ok"</formula>
    </cfRule>
  </conditionalFormatting>
  <conditionalFormatting sqref="E103:J103">
    <cfRule type="expression" dxfId="23" priority="1">
      <formula>$C103="ok"</formula>
    </cfRule>
  </conditionalFormatting>
  <hyperlinks>
    <hyperlink ref="G15" r:id="rId1" xr:uid="{356F8136-2474-4A38-BFFE-9E9C33BAF69D}"/>
    <hyperlink ref="G48" r:id="rId2" xr:uid="{A9D491A2-0ED3-4C98-9F96-2EBD6361A472}"/>
    <hyperlink ref="G46" r:id="rId3" xr:uid="{AD622A18-1AB9-421F-B88C-62A4921EC30C}"/>
    <hyperlink ref="G19" r:id="rId4" xr:uid="{3AB6CBD7-D5B9-475B-B01B-BC0336C46B9A}"/>
    <hyperlink ref="G16" r:id="rId5" xr:uid="{27AB5F87-E05E-45F5-8D4A-B9F605FC8E4D}"/>
    <hyperlink ref="G86" r:id="rId6" xr:uid="{1F5EC751-EE9F-4839-A9B9-D1EC80893A86}"/>
    <hyperlink ref="J115" r:id="rId7" xr:uid="{CE3B1D40-9335-48E5-B54B-9E9D42A674A4}"/>
    <hyperlink ref="J127" r:id="rId8" xr:uid="{21877A52-F9C2-4066-9F4E-8A748DD6B1E7}"/>
    <hyperlink ref="J135" r:id="rId9" xr:uid="{F7BFE18B-FD76-448D-A78F-BCE1C4BD35CA}"/>
    <hyperlink ref="G74" r:id="rId10" xr:uid="{F9A2DAA1-961E-458C-9AF4-249133867DF7}"/>
    <hyperlink ref="G49" r:id="rId11" xr:uid="{CE3EB9D2-3E22-466F-9F20-9F22DD25EB14}"/>
    <hyperlink ref="G50" r:id="rId12" display="4.png" xr:uid="{8110E144-0DCC-441F-BC19-F52F863D40A1}"/>
    <hyperlink ref="G51" r:id="rId13" xr:uid="{0B5FAD63-F052-4826-AFAE-EAFFDB9C7DD9}"/>
    <hyperlink ref="G51:G60" r:id="rId14" display="Detalhe" xr:uid="{D695D480-8972-4BF7-A146-A836FECD005E}"/>
    <hyperlink ref="G77" r:id="rId15" xr:uid="{5B539556-A69A-4062-9130-220DFB7E2ADC}"/>
    <hyperlink ref="G114" r:id="rId16" xr:uid="{2ED1F00D-8658-494A-9FDC-E4D30BEFF421}"/>
    <hyperlink ref="J85" r:id="rId17" xr:uid="{39A1FB4E-5CB1-4E8B-A234-D4F985010E92}"/>
    <hyperlink ref="J137" r:id="rId18" xr:uid="{60F4A2B4-3447-4C9E-BDA1-2004A06F50D4}"/>
    <hyperlink ref="J95" r:id="rId19" xr:uid="{60716458-E8E6-43E0-8FAF-99034B0ABEAB}"/>
  </hyperlinks>
  <pageMargins left="0.19685039370078741" right="0.19685039370078741" top="0.19685039370078741" bottom="0.19685039370078741" header="0.31496062992125984" footer="0.31496062992125984"/>
  <pageSetup paperSize="9" orientation="landscape" r:id="rId20"/>
  <tableParts count="3">
    <tablePart r:id="rId21"/>
    <tablePart r:id="rId22"/>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Tutorial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adrianocarv</dc:creator>
  <cp:lastModifiedBy>Adriano Carvalho</cp:lastModifiedBy>
  <cp:lastPrinted>2019-08-22T17:15:53Z</cp:lastPrinted>
  <dcterms:created xsi:type="dcterms:W3CDTF">2015-06-05T18:19:34Z</dcterms:created>
  <dcterms:modified xsi:type="dcterms:W3CDTF">2020-06-16T14:27:07Z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3589857f-6f15-4dc1-8e96-18c3b7d71a95</vt:lpwstr>
  </property>
</Properties>
</file>